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mc:AlternateContent xmlns:mc="http://schemas.openxmlformats.org/markup-compatibility/2006">
    <mc:Choice Requires="x15">
      <x15ac:absPath xmlns:x15ac="http://schemas.microsoft.com/office/spreadsheetml/2010/11/ac" url="C:\Users\schuster_i\Downloads\"/>
    </mc:Choice>
  </mc:AlternateContent>
  <xr:revisionPtr revIDLastSave="0" documentId="8_{28207D3D-A4AD-4C2D-A627-5B97B9F8B7EF}" xr6:coauthVersionLast="45" xr6:coauthVersionMax="45" xr10:uidLastSave="{00000000-0000-0000-0000-000000000000}"/>
  <workbookProtection workbookAlgorithmName="SHA-512" workbookHashValue="uh1CtQVG2UAZf4TnYa7Fhn46ksuFOZJ8fI8/FrW2KPWZC0qOOOEFl2cGtLuSXGzvnQRPPRAze7QOSZ5QGpw2fg==" workbookSaltValue="uyGmJWGgfdA0iiAHkl+v9A==" workbookSpinCount="100000" lockStructure="1"/>
  <bookViews>
    <workbookView xWindow="-28920" yWindow="-120" windowWidth="29040" windowHeight="15840" xr2:uid="{00000000-000D-0000-FFFF-FFFF00000000}"/>
  </bookViews>
  <sheets>
    <sheet name="Teilnehmerliste" sheetId="1" r:id="rId1"/>
    <sheet name="Fördersätze" sheetId="3" r:id="rId2"/>
    <sheet name="Formeln &amp; Funktionen" sheetId="4" state="hidden" r:id="rId3"/>
    <sheet name="Drop Down Menü" sheetId="2" state="hidden" r:id="rId4"/>
  </sheets>
  <definedNames>
    <definedName name="Ägypten">Fördersätze!$B$11</definedName>
    <definedName name="Argentinien">Fördersätze!$B$84:$B$85</definedName>
    <definedName name="Australien">Fördersätze!$B$13:$B$15</definedName>
    <definedName name="Brasilien">Fördersätze!$B$17:$B$20</definedName>
    <definedName name="Bulgarien">Fördersätze!$B$86:$B$87</definedName>
    <definedName name="Chile">Fördersätze!$B$88:$B$89</definedName>
    <definedName name="China">Fördersätze!$B$22:$B$26</definedName>
    <definedName name="_xlnm.Print_Area" localSheetId="0">Teilnehmerliste!$A$1:$M$66</definedName>
    <definedName name="Finnland">Fördersätze!$B$27</definedName>
    <definedName name="FördersätzePPP">Tabelle5[]</definedName>
    <definedName name="Frankreich">Fördersätze!$B$29:$B$34</definedName>
    <definedName name="Griechenland_Ausl.Gruppe">Fördersätze!$B$91</definedName>
    <definedName name="Griechenland_DeutscheGruppe">Fördersätze!$B$36:$B$37</definedName>
    <definedName name="HongKong">Fördersätze!$B$38</definedName>
    <definedName name="Indien">Fördersätze!$B$92:$B$93</definedName>
    <definedName name="Italien">Fördersätze!$B$40:$B$42</definedName>
    <definedName name="Japan">Fördersätze!$B$44:$B$45</definedName>
    <definedName name="Kanada">Fördersätze!$B$48:$B$52</definedName>
    <definedName name="Kolumbien">Fördersätze!$B$53</definedName>
    <definedName name="Kroatien">Fördersätze!$B$94:$B$95</definedName>
    <definedName name="Mexiko">Fördersätze!$B$54</definedName>
    <definedName name="Norwegen">Fördersätze!$B$55</definedName>
    <definedName name="Peru">Fördersätze!$B$56</definedName>
    <definedName name="Polen">Fördersätze!$B$96:$B$97</definedName>
    <definedName name="Portugal">Fördersätze!$B$57</definedName>
    <definedName name="PPPKreuzfinanzierung">Fördersätze!$B$84:$B$107</definedName>
    <definedName name="Serbien">Fördersätze!$B$98:$B$99</definedName>
    <definedName name="Slowakische_Republik">Fördersätze!$B$100:$B$101</definedName>
    <definedName name="Slowenien">Fördersätze!$B$58</definedName>
    <definedName name="Spanien">Fördersätze!$B$60:$B$64</definedName>
    <definedName name="Taiwan">Fördersätze!$B$65</definedName>
    <definedName name="Thailand">Fördersätze!$B$102:$B$103</definedName>
    <definedName name="Tschechische_Republik">Fördersätze!$B$104:$B$105</definedName>
    <definedName name="Ungarn">Fördersätze!$B$106:$B$107</definedName>
    <definedName name="USA">Fördersätze!$B$68:$B$78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1" l="1"/>
  <c r="J61" i="1"/>
  <c r="J62" i="1"/>
  <c r="J63" i="1"/>
  <c r="J48" i="1"/>
  <c r="J49" i="1"/>
  <c r="J50" i="1"/>
  <c r="J51" i="1"/>
  <c r="B6" i="4" l="1"/>
  <c r="K59" i="1"/>
  <c r="J42" i="1"/>
  <c r="J55" i="1"/>
  <c r="J56" i="1"/>
  <c r="J57" i="1"/>
  <c r="J58" i="1"/>
  <c r="J59" i="1"/>
  <c r="J54" i="1"/>
  <c r="J43" i="1"/>
  <c r="J44" i="1"/>
  <c r="J45" i="1"/>
  <c r="J46" i="1"/>
  <c r="J47" i="1"/>
  <c r="G22" i="4"/>
  <c r="L59" i="1" s="1"/>
  <c r="G10" i="4"/>
  <c r="L46" i="1" s="1"/>
  <c r="K46" i="1"/>
  <c r="G11" i="4"/>
  <c r="L47" i="1" s="1"/>
  <c r="K47" i="1"/>
  <c r="G9" i="4"/>
  <c r="L45" i="1" s="1"/>
  <c r="K45" i="1"/>
  <c r="G7" i="4"/>
  <c r="L43" i="1" s="1"/>
  <c r="K43" i="1"/>
  <c r="E23" i="4" l="1"/>
  <c r="E12" i="4"/>
  <c r="E15" i="4"/>
  <c r="E24" i="4"/>
  <c r="E13" i="4"/>
  <c r="E26" i="4"/>
  <c r="E25" i="4"/>
  <c r="E14" i="4"/>
  <c r="J65" i="1"/>
  <c r="E22" i="4"/>
  <c r="E18" i="4"/>
  <c r="F18" i="4" s="1"/>
  <c r="G18" i="4" s="1"/>
  <c r="L55" i="1" s="1"/>
  <c r="E21" i="4"/>
  <c r="E17" i="4"/>
  <c r="E20" i="4"/>
  <c r="E19" i="4"/>
  <c r="K55" i="1"/>
  <c r="E8" i="4"/>
  <c r="E9" i="4"/>
  <c r="F9" i="4" s="1"/>
  <c r="E11" i="4"/>
  <c r="F11" i="4" s="1"/>
  <c r="E10" i="4"/>
  <c r="F10" i="4" s="1"/>
  <c r="E6" i="4"/>
  <c r="F6" i="4" s="1"/>
  <c r="G6" i="4" s="1"/>
  <c r="L42" i="1" s="1"/>
  <c r="E7" i="4"/>
  <c r="F7" i="4" s="1"/>
  <c r="F22" i="4"/>
  <c r="F24" i="4" l="1"/>
  <c r="G24" i="4" s="1"/>
  <c r="L61" i="1" s="1"/>
  <c r="K61" i="1"/>
  <c r="F26" i="4"/>
  <c r="G26" i="4" s="1"/>
  <c r="L63" i="1" s="1"/>
  <c r="K63" i="1"/>
  <c r="F25" i="4"/>
  <c r="G25" i="4" s="1"/>
  <c r="L62" i="1" s="1"/>
  <c r="K62" i="1"/>
  <c r="F23" i="4"/>
  <c r="G23" i="4" s="1"/>
  <c r="L60" i="1" s="1"/>
  <c r="K60" i="1"/>
  <c r="F14" i="4"/>
  <c r="G14" i="4" s="1"/>
  <c r="L50" i="1" s="1"/>
  <c r="K50" i="1"/>
  <c r="F12" i="4"/>
  <c r="G12" i="4" s="1"/>
  <c r="L48" i="1" s="1"/>
  <c r="K48" i="1"/>
  <c r="F15" i="4"/>
  <c r="G15" i="4" s="1"/>
  <c r="L51" i="1" s="1"/>
  <c r="K51" i="1"/>
  <c r="F13" i="4"/>
  <c r="G13" i="4" s="1"/>
  <c r="L49" i="1" s="1"/>
  <c r="K49" i="1"/>
  <c r="F8" i="4"/>
  <c r="G8" i="4" s="1"/>
  <c r="L44" i="1" s="1"/>
  <c r="K44" i="1"/>
  <c r="F19" i="4"/>
  <c r="G19" i="4" s="1"/>
  <c r="L56" i="1" s="1"/>
  <c r="K56" i="1"/>
  <c r="F20" i="4"/>
  <c r="G20" i="4" s="1"/>
  <c r="L57" i="1" s="1"/>
  <c r="K57" i="1"/>
  <c r="F21" i="4"/>
  <c r="G21" i="4" s="1"/>
  <c r="L58" i="1" s="1"/>
  <c r="K58" i="1"/>
  <c r="F17" i="4"/>
  <c r="G17" i="4" s="1"/>
  <c r="L54" i="1" s="1"/>
  <c r="K54" i="1"/>
  <c r="K42" i="1"/>
  <c r="K65" i="1" l="1"/>
  <c r="L65" i="1"/>
  <c r="B69" i="1" s="1"/>
</calcChain>
</file>

<file path=xl/sharedStrings.xml><?xml version="1.0" encoding="utf-8"?>
<sst xmlns="http://schemas.openxmlformats.org/spreadsheetml/2006/main" count="284" uniqueCount="180">
  <si>
    <t>Doktorand/in</t>
  </si>
  <si>
    <t>Ausschließlich</t>
  </si>
  <si>
    <t>Nein</t>
  </si>
  <si>
    <t>Post-Doc/Wissenschaftler</t>
  </si>
  <si>
    <t>Ja</t>
  </si>
  <si>
    <t>Hochschullehrer/in</t>
  </si>
  <si>
    <t>Summe</t>
  </si>
  <si>
    <t>Mobilität</t>
  </si>
  <si>
    <t>Hochschullehrer/-innen, prom. Wissenschaftler/innen, Reisen zu Projektpartnern</t>
  </si>
  <si>
    <t>übrige</t>
  </si>
  <si>
    <t>Shanghai</t>
  </si>
  <si>
    <t>Chengdu</t>
  </si>
  <si>
    <t>Peking</t>
  </si>
  <si>
    <t>31. - 50. Tag</t>
  </si>
  <si>
    <t>1. Mon. 
ab dem 21. Tag</t>
  </si>
  <si>
    <t>1.-20.T.
pro Tag</t>
  </si>
  <si>
    <t>1.-30.T. pro Tag</t>
  </si>
  <si>
    <t>Förderpauschale Aufenthalt
China nach Region</t>
  </si>
  <si>
    <t>Hochschullehrer, Postdoc</t>
  </si>
  <si>
    <t>Kategorie 2</t>
  </si>
  <si>
    <t>Kategorie 1</t>
  </si>
  <si>
    <t>Förderpauschalen PPP China</t>
  </si>
  <si>
    <t>Name, Vorname Projektverantwortlicher</t>
  </si>
  <si>
    <t>Projektkennziffer</t>
  </si>
  <si>
    <t>Haushaltsjahr</t>
  </si>
  <si>
    <t>Studierende, Graduierte, Doktoranden</t>
  </si>
  <si>
    <t>PPP Programme des projektbezogenen Personenaustauschs</t>
  </si>
  <si>
    <r>
      <t>Pauschalen in EURO für die Programmländer, in denen der</t>
    </r>
    <r>
      <rPr>
        <b/>
        <sz val="9"/>
        <color rgb="FF000000"/>
        <rFont val="Arial"/>
        <family val="2"/>
      </rPr>
      <t xml:space="preserve"> Aufenthalt Deutscher im Partnerland</t>
    </r>
    <r>
      <rPr>
        <sz val="9"/>
        <color rgb="FF000000"/>
        <rFont val="Arial"/>
        <family val="2"/>
      </rPr>
      <t xml:space="preserve"> finanziert wird</t>
    </r>
  </si>
  <si>
    <t>Partnerland *</t>
  </si>
  <si>
    <t xml:space="preserve">Aufenthaltspauschale (inklusive An- und Abreisetage) </t>
  </si>
  <si>
    <t xml:space="preserve">Reisekostenpauschale          </t>
  </si>
  <si>
    <t xml:space="preserve">Kategorie I: </t>
  </si>
  <si>
    <t xml:space="preserve">Hochschullehrer, </t>
  </si>
  <si>
    <r>
      <t>PostDoc.</t>
    </r>
    <r>
      <rPr>
        <b/>
        <sz val="7.5"/>
        <color rgb="FF000000"/>
        <rFont val="Arial"/>
        <family val="2"/>
      </rPr>
      <t xml:space="preserve"> (max 30 Tage)</t>
    </r>
  </si>
  <si>
    <t xml:space="preserve">Kategorie II:                           </t>
  </si>
  <si>
    <t xml:space="preserve">Graduierte und Doktoranden              </t>
  </si>
  <si>
    <t>(max 50 Tage)</t>
  </si>
  <si>
    <t>Tagessatz</t>
  </si>
  <si>
    <t>Tagessatz:</t>
  </si>
  <si>
    <t>Tag 1 - 20</t>
  </si>
  <si>
    <t xml:space="preserve">1. Monat (ab </t>
  </si>
  <si>
    <t>Tag 21)</t>
  </si>
  <si>
    <t>Tag 31-50</t>
  </si>
  <si>
    <t>Kat I</t>
  </si>
  <si>
    <t>Kat II</t>
  </si>
  <si>
    <t>Ägypten</t>
  </si>
  <si>
    <t xml:space="preserve"> </t>
  </si>
  <si>
    <t>Canberra</t>
  </si>
  <si>
    <t>Sydney</t>
  </si>
  <si>
    <t>Brasilien</t>
  </si>
  <si>
    <t>Brasila</t>
  </si>
  <si>
    <t>Rio de Janeiro</t>
  </si>
  <si>
    <t>Sao Paulo</t>
  </si>
  <si>
    <t>Finnland</t>
  </si>
  <si>
    <t xml:space="preserve">Lyon </t>
  </si>
  <si>
    <t>Marseille</t>
  </si>
  <si>
    <t xml:space="preserve">Paris </t>
  </si>
  <si>
    <t>Straßburg</t>
  </si>
  <si>
    <t>Athen</t>
  </si>
  <si>
    <t>HongKong</t>
  </si>
  <si>
    <t>Italien</t>
  </si>
  <si>
    <t>Rom</t>
  </si>
  <si>
    <t>Mailand</t>
  </si>
  <si>
    <t>Japan</t>
  </si>
  <si>
    <t>Tokio</t>
  </si>
  <si>
    <t>Kanada</t>
  </si>
  <si>
    <t xml:space="preserve">  </t>
  </si>
  <si>
    <t>West:      1.575</t>
  </si>
  <si>
    <t>West:        1.300</t>
  </si>
  <si>
    <t>Ottawa</t>
  </si>
  <si>
    <t>Toronto</t>
  </si>
  <si>
    <t>Vancouver</t>
  </si>
  <si>
    <t>Kolumbien</t>
  </si>
  <si>
    <t>Mexiko</t>
  </si>
  <si>
    <t>Norwegen</t>
  </si>
  <si>
    <t>Peru</t>
  </si>
  <si>
    <t>Portugal</t>
  </si>
  <si>
    <t>Slowenien</t>
  </si>
  <si>
    <t xml:space="preserve">Spanien </t>
  </si>
  <si>
    <t>Barcelona</t>
  </si>
  <si>
    <t>Madrid</t>
  </si>
  <si>
    <t>Palma de Mallorca</t>
  </si>
  <si>
    <t>Kanarische Inseln</t>
  </si>
  <si>
    <t>Taiwan</t>
  </si>
  <si>
    <t>USA</t>
  </si>
  <si>
    <t>Ost:        1.450</t>
  </si>
  <si>
    <t>Ost:          1.175</t>
  </si>
  <si>
    <t>West:      1.600</t>
  </si>
  <si>
    <t>Atlanta</t>
  </si>
  <si>
    <t>Boston</t>
  </si>
  <si>
    <t>Chicago</t>
  </si>
  <si>
    <t>Houston</t>
  </si>
  <si>
    <t>Los Angeles</t>
  </si>
  <si>
    <t>Miami</t>
  </si>
  <si>
    <t>New York City</t>
  </si>
  <si>
    <t>San Francisco</t>
  </si>
  <si>
    <t>Washington D.C.</t>
  </si>
  <si>
    <t>Australien</t>
  </si>
  <si>
    <t>China</t>
  </si>
  <si>
    <t>Spanien</t>
  </si>
  <si>
    <t>Übrige Kanada WEST</t>
  </si>
  <si>
    <t>Übrige Kanada OST</t>
  </si>
  <si>
    <t>Übrige USA WEST</t>
  </si>
  <si>
    <t>Übrige Brasilien</t>
  </si>
  <si>
    <t>Übrige China</t>
  </si>
  <si>
    <t>Übrige Frankreich</t>
  </si>
  <si>
    <t>Übrige Japan</t>
  </si>
  <si>
    <t>Übrige USA OST</t>
  </si>
  <si>
    <t>Übrige Australien</t>
  </si>
  <si>
    <t>∞</t>
  </si>
  <si>
    <t>Spalte1</t>
  </si>
  <si>
    <t>Spalte2</t>
  </si>
  <si>
    <t>Spalte3</t>
  </si>
  <si>
    <t>Spalte4</t>
  </si>
  <si>
    <t>Spalte5</t>
  </si>
  <si>
    <t>Spalte6</t>
  </si>
  <si>
    <t>Spalte7</t>
  </si>
  <si>
    <t>Spalte8</t>
  </si>
  <si>
    <t>Argentinien</t>
  </si>
  <si>
    <t>Bulgarien</t>
  </si>
  <si>
    <t>Chile</t>
  </si>
  <si>
    <t>Indien</t>
  </si>
  <si>
    <t>Kroatien</t>
  </si>
  <si>
    <t>Polen</t>
  </si>
  <si>
    <t>Serbien</t>
  </si>
  <si>
    <t>Thailand</t>
  </si>
  <si>
    <t>Ungarn</t>
  </si>
  <si>
    <t>Herkunftsländer</t>
  </si>
  <si>
    <t>Tag 1 - 22</t>
  </si>
  <si>
    <t>Tag 31 - 50</t>
  </si>
  <si>
    <t xml:space="preserve">ab 23.Tag-1 </t>
  </si>
  <si>
    <t>Monat</t>
  </si>
  <si>
    <t>Spalte52</t>
  </si>
  <si>
    <t>Kategorie I</t>
  </si>
  <si>
    <t>Kategorie II</t>
  </si>
  <si>
    <t>Reisekostenpauschale</t>
  </si>
  <si>
    <t>&lt;----</t>
  </si>
  <si>
    <t>PPP mit Kreuzfinanzierung</t>
  </si>
  <si>
    <t>Wenn B6 =ja, dann Tagessatzberechnung A, ansonsten Tagessatzberechnung B:</t>
  </si>
  <si>
    <t>Prüfung, ob Mobilität = Ja, ansonsten Wert E6</t>
  </si>
  <si>
    <t>Prüfung, ob PPP Kreuzfinanzierung vorliegt (1=Ja):</t>
  </si>
  <si>
    <t>Kategorie I:</t>
  </si>
  <si>
    <t>Kategorie II:</t>
  </si>
  <si>
    <t>Prüfung, ob Felder C - H in der Teilnehmerliste einen Eintrag haben, ansonsten wird das Summenfeld leer belassen. Außerdem Prüfung, ob Mobilität = ausschließlich.</t>
  </si>
  <si>
    <t>Slowakische_Republik</t>
  </si>
  <si>
    <t>Tschechische_Republik</t>
  </si>
  <si>
    <r>
      <t>Teilnehmerliste PPP</t>
    </r>
    <r>
      <rPr>
        <b/>
        <sz val="16"/>
        <rFont val="Arial"/>
        <family val="2"/>
      </rPr>
      <t/>
    </r>
  </si>
  <si>
    <t>Übrige Spanien</t>
  </si>
  <si>
    <t>Übrige Griechenland</t>
  </si>
  <si>
    <t>Übrige Italien</t>
  </si>
  <si>
    <t>Doktoranden, Graduierte, Reisen zu Projektpartnern</t>
  </si>
  <si>
    <r>
      <t>Land</t>
    </r>
    <r>
      <rPr>
        <b/>
        <sz val="12"/>
        <rFont val="Arial"/>
        <family val="2"/>
      </rPr>
      <t xml:space="preserve">    </t>
    </r>
    <r>
      <rPr>
        <b/>
        <sz val="8"/>
        <rFont val="Arial"/>
        <family val="2"/>
      </rPr>
      <t xml:space="preserve">(bitte auswählen)    </t>
    </r>
    <r>
      <rPr>
        <b/>
        <sz val="18"/>
        <rFont val="Arial"/>
        <family val="2"/>
      </rPr>
      <t>→</t>
    </r>
  </si>
  <si>
    <t>Graduierte/r</t>
  </si>
  <si>
    <t>Deutschland</t>
  </si>
  <si>
    <t xml:space="preserve">Diese Teilnehmerliste ist als Anlage zum Verwendungsnachweis über das DAAD
Portal im Bereich Zwischen-/ Verwendungsnachweis hochzuladen und abzusenden.  </t>
  </si>
  <si>
    <t>Ausgabeart Verwendungsnachweis</t>
  </si>
  <si>
    <t>3.4  Aufenthalt</t>
  </si>
  <si>
    <t xml:space="preserve">3.1  Mobilität  </t>
  </si>
  <si>
    <t>Geförderte Personen
Nachname, Vorname*</t>
  </si>
  <si>
    <t>Datum der Reise* (von/bis)</t>
  </si>
  <si>
    <t>Status*</t>
  </si>
  <si>
    <t>Tage*</t>
  </si>
  <si>
    <t>Mobilität*</t>
  </si>
  <si>
    <t>*Pflichtfeld</t>
  </si>
  <si>
    <t>Hochschule / Institution</t>
  </si>
  <si>
    <r>
      <t xml:space="preserve">Maximalsumme kann hier eingetragen werden. Andernfalls auf unendlich stehen lassen = </t>
    </r>
    <r>
      <rPr>
        <sz val="12"/>
        <color theme="1"/>
        <rFont val="Arial"/>
        <family val="2"/>
      </rPr>
      <t>∞</t>
    </r>
  </si>
  <si>
    <r>
      <t xml:space="preserve">WICHTIG! - Nur Für Projekte mit </t>
    </r>
    <r>
      <rPr>
        <b/>
        <u/>
        <sz val="14"/>
        <color rgb="FFFF0000"/>
        <rFont val="Arial"/>
        <family val="2"/>
      </rPr>
      <t>Förderbeginn in 2018</t>
    </r>
    <r>
      <rPr>
        <b/>
        <sz val="14"/>
        <color rgb="FFFF0000"/>
        <rFont val="Arial"/>
        <family val="2"/>
      </rPr>
      <t xml:space="preserve"> nutzen! (Förderpauschalen siehe Ausschreibung)</t>
    </r>
  </si>
  <si>
    <t>(Für Projekte mit Förderbeginn in 2018)</t>
  </si>
  <si>
    <t>Kanton</t>
  </si>
  <si>
    <t>Ost:         1.775</t>
  </si>
  <si>
    <t>Ost:          1.450</t>
  </si>
  <si>
    <t>Griechenland_DeutscheGruppe</t>
  </si>
  <si>
    <t>Griechenland_Ausl.Gruppe</t>
  </si>
  <si>
    <t>Deutschland (gr)</t>
  </si>
  <si>
    <t>Frankreich</t>
  </si>
  <si>
    <t>Deutschland (PhaseII)</t>
  </si>
  <si>
    <t>Bitte tragen Sie hier die geförderten Personen und die durchgeführten Forschungsaufenthalte ein.</t>
  </si>
  <si>
    <t>Anschließend übertragen Sie im DAAD Portal im Bereich Zwischen-/Verwendungsnachweis die hier ausgewiesene Summe der jeweiligen Ausgabeart (3.1 Mobilität und 3.4 Aufenthalt) in die Eingabemaske des zahlenmäßigen Nachweises (Reiter "Ausgaben pflegen") und fügen die ausgefüllte Teilnehmerliste als Anlage im PDF Format bei.</t>
  </si>
  <si>
    <t xml:space="preserve">Die Einreichung von Beleglisten oder Einzelbelegen wie z.B. Flugtickets, Hotelrechnungen sowie der Nachweis tatsächlich angefallener Ausgaben o.ä. ist NICHT zulässig, da die Förderung ausschließlich in Form von Pauschalen (siehe Ausschreibung) erfolgt. </t>
  </si>
  <si>
    <t>Aufenthaltsort*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</si>
</sst>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2" formatCode="_-* #,##0\ &quot;€&quot;_-;\-* #,##0\ &quot;€&quot;_-;_-* &quot;-&quot;\ &quot;€&quot;_-;_-@_-"/>
    <numFmt numFmtId="44" formatCode="_-* #,##0.00\ &quot;€&quot;_-;\-* #,##0.00\ &quot;€&quot;_-;_-* &quot;-&quot;??\ &quot;€&quot;_-;_-@_-"/>
    <numFmt numFmtId="164" formatCode=";;;"/>
    <numFmt numFmtId="165" formatCode="#,##0.00\ &quot;€&quot;"/>
  </numFmts>
  <fonts count="41" x14ac:knownFonts="1">
    <font>
      <sz val="11"/>
      <color theme="1"/>
      <name val="Calibri"/>
      <family val="2"/>
      <scheme val="minor"/>
    </font>
    <font>
      <sz val="11"/>
      <color theme="1"/>
      <name val="Arial"/>
      <family val="2"/>
    </font>
    <font>
      <sz val="10"/>
      <color theme="0"/>
      <name val="Arial"/>
      <family val="2"/>
    </font>
    <font>
      <sz val="10"/>
      <name val="Arial"/>
      <family val="2"/>
    </font>
    <font>
      <b/>
      <sz val="12"/>
      <name val="Arial"/>
      <family val="2"/>
    </font>
    <font>
      <b/>
      <sz val="14"/>
      <name val="Arial"/>
      <family val="2"/>
    </font>
    <font>
      <b/>
      <sz val="10"/>
      <name val="Arial"/>
      <family val="2"/>
    </font>
    <font>
      <i/>
      <sz val="10"/>
      <name val="Arial"/>
      <family val="2"/>
    </font>
    <font>
      <b/>
      <i/>
      <sz val="10"/>
      <name val="Arial"/>
      <family val="2"/>
    </font>
    <font>
      <b/>
      <i/>
      <sz val="12"/>
      <name val="Arial"/>
      <family val="2"/>
    </font>
    <font>
      <sz val="11"/>
      <name val="Arial"/>
      <family val="2"/>
    </font>
    <font>
      <b/>
      <sz val="11"/>
      <name val="Arial"/>
      <family val="2"/>
    </font>
    <font>
      <sz val="10"/>
      <name val="Arial"/>
      <family val="2"/>
    </font>
    <font>
      <i/>
      <sz val="10"/>
      <color rgb="FFFFFFFF"/>
      <name val="Arial"/>
      <family val="2"/>
    </font>
    <font>
      <sz val="10"/>
      <color rgb="FFFFFFFF"/>
      <name val="Arial"/>
      <family val="2"/>
    </font>
    <font>
      <sz val="11"/>
      <color rgb="FF000000"/>
      <name val="Calibri"/>
      <family val="2"/>
      <scheme val="minor"/>
    </font>
    <font>
      <b/>
      <sz val="11"/>
      <color rgb="FF000000"/>
      <name val="Arial"/>
      <family val="2"/>
    </font>
    <font>
      <sz val="9"/>
      <color rgb="FF000000"/>
      <name val="Arial"/>
      <family val="2"/>
    </font>
    <font>
      <b/>
      <sz val="9"/>
      <color rgb="FF000000"/>
      <name val="Arial"/>
      <family val="2"/>
    </font>
    <font>
      <b/>
      <sz val="8.5"/>
      <color rgb="FF000000"/>
      <name val="Arial"/>
      <family val="2"/>
    </font>
    <font>
      <sz val="7.5"/>
      <color rgb="FF000000"/>
      <name val="Arial"/>
      <family val="2"/>
    </font>
    <font>
      <b/>
      <sz val="7.5"/>
      <color rgb="FF000000"/>
      <name val="Arial"/>
      <family val="2"/>
    </font>
    <font>
      <sz val="8.5"/>
      <color rgb="FF000000"/>
      <name val="Arial"/>
      <family val="2"/>
    </font>
    <font>
      <b/>
      <strike/>
      <sz val="12"/>
      <name val="Arial"/>
      <family val="2"/>
    </font>
    <font>
      <strike/>
      <sz val="10"/>
      <name val="Arial"/>
      <family val="2"/>
    </font>
    <font>
      <b/>
      <strike/>
      <sz val="10"/>
      <name val="Arial"/>
      <family val="2"/>
    </font>
    <font>
      <b/>
      <sz val="8.5"/>
      <color theme="1"/>
      <name val="Arial"/>
      <family val="2"/>
    </font>
    <font>
      <b/>
      <sz val="12"/>
      <color theme="1"/>
      <name val="Arial"/>
      <family val="2"/>
    </font>
    <font>
      <sz val="12"/>
      <color theme="1"/>
      <name val="Calibri"/>
      <family val="2"/>
      <scheme val="minor"/>
    </font>
    <font>
      <sz val="12"/>
      <color theme="1"/>
      <name val="Arial"/>
      <family val="2"/>
    </font>
    <font>
      <b/>
      <sz val="12"/>
      <color rgb="FF000000"/>
      <name val="Arial"/>
      <family val="2"/>
    </font>
    <font>
      <b/>
      <sz val="11"/>
      <color theme="1"/>
      <name val="Calibri"/>
      <family val="2"/>
      <scheme val="minor"/>
    </font>
    <font>
      <b/>
      <sz val="14"/>
      <color theme="1"/>
      <name val="Calibri"/>
      <family val="2"/>
      <scheme val="minor"/>
    </font>
    <font>
      <b/>
      <sz val="16"/>
      <name val="Arial"/>
      <family val="2"/>
    </font>
    <font>
      <b/>
      <sz val="10"/>
      <color rgb="FFFF0000"/>
      <name val="Arial"/>
      <family val="2"/>
    </font>
    <font>
      <b/>
      <sz val="8"/>
      <name val="Arial"/>
      <family val="2"/>
    </font>
    <font>
      <b/>
      <sz val="18"/>
      <name val="Arial"/>
      <family val="2"/>
    </font>
    <font>
      <b/>
      <sz val="14"/>
      <color rgb="FFFF0000"/>
      <name val="Arial"/>
      <family val="2"/>
    </font>
    <font>
      <b/>
      <u/>
      <sz val="18"/>
      <name val="Arial"/>
      <family val="2"/>
    </font>
    <font>
      <b/>
      <u/>
      <sz val="14"/>
      <color rgb="FFFF0000"/>
      <name val="Arial"/>
      <family val="2"/>
    </font>
    <font>
      <b/>
      <sz val="7"/>
      <name val="Arial"/>
      <family val="2"/>
    </font>
  </fonts>
  <fills count="8">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rgb="FFFFFF99"/>
        <bgColor rgb="FF000000"/>
      </patternFill>
    </fill>
    <fill>
      <patternFill patternType="solid">
        <fgColor rgb="FFD8E4BC"/>
        <bgColor rgb="FF000000"/>
      </patternFill>
    </fill>
    <fill>
      <patternFill patternType="solid">
        <fgColor rgb="FF92D050"/>
        <bgColor indexed="64"/>
      </patternFill>
    </fill>
    <fill>
      <patternFill patternType="solid">
        <fgColor rgb="FFFF0000"/>
        <bgColor rgb="FF000000"/>
      </patternFill>
    </fill>
  </fills>
  <borders count="6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double">
        <color rgb="FF000000"/>
      </right>
      <top/>
      <bottom style="medium">
        <color rgb="FF000000"/>
      </bottom>
      <diagonal/>
    </border>
    <border>
      <left/>
      <right style="double">
        <color rgb="FF000000"/>
      </right>
      <top/>
      <bottom/>
      <diagonal/>
    </border>
    <border>
      <left style="medium">
        <color rgb="FF000000"/>
      </left>
      <right/>
      <top style="medium">
        <color rgb="FF000000"/>
      </top>
      <bottom/>
      <diagonal/>
    </border>
    <border>
      <left style="medium">
        <color rgb="FF000000"/>
      </left>
      <right/>
      <top/>
      <bottom/>
      <diagonal/>
    </border>
    <border>
      <left style="double">
        <color rgb="FF000000"/>
      </left>
      <right/>
      <top style="medium">
        <color rgb="FF000000"/>
      </top>
      <bottom/>
      <diagonal/>
    </border>
    <border>
      <left style="double">
        <color rgb="FF000000"/>
      </left>
      <right/>
      <top/>
      <bottom/>
      <diagonal/>
    </border>
    <border>
      <left style="double">
        <color rgb="FF000000"/>
      </left>
      <right/>
      <top/>
      <bottom style="medium">
        <color rgb="FF000000"/>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style="double">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double">
        <color rgb="FF000000"/>
      </right>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double">
        <color rgb="FF000000"/>
      </right>
      <top/>
      <bottom style="medium">
        <color indexed="64"/>
      </bottom>
      <diagonal/>
    </border>
    <border>
      <left style="double">
        <color rgb="FF000000"/>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right style="double">
        <color indexed="64"/>
      </right>
      <top style="medium">
        <color rgb="FF000000"/>
      </top>
      <bottom/>
      <diagonal/>
    </border>
    <border>
      <left/>
      <right style="double">
        <color indexed="64"/>
      </right>
      <top/>
      <bottom style="medium">
        <color rgb="FF000000"/>
      </bottom>
      <diagonal/>
    </border>
    <border>
      <left style="medium">
        <color indexed="64"/>
      </left>
      <right style="double">
        <color indexed="64"/>
      </right>
      <top style="medium">
        <color rgb="FF000000"/>
      </top>
      <bottom style="medium">
        <color rgb="FF000000"/>
      </bottom>
      <diagonal/>
    </border>
    <border>
      <left style="medium">
        <color rgb="FF000000"/>
      </left>
      <right style="double">
        <color indexed="64"/>
      </right>
      <top style="medium">
        <color rgb="FF000000"/>
      </top>
      <bottom/>
      <diagonal/>
    </border>
    <border>
      <left style="medium">
        <color rgb="FF000000"/>
      </left>
      <right style="double">
        <color indexed="64"/>
      </right>
      <top/>
      <bottom style="medium">
        <color rgb="FF000000"/>
      </bottom>
      <diagonal/>
    </border>
    <border>
      <left/>
      <right/>
      <top/>
      <bottom style="thin">
        <color indexed="64"/>
      </bottom>
      <diagonal/>
    </border>
    <border>
      <left/>
      <right style="double">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3" fillId="0" borderId="0" applyFont="0" applyFill="0" applyBorder="0" applyAlignment="0" applyProtection="0"/>
    <xf numFmtId="0" fontId="3" fillId="0" borderId="0"/>
  </cellStyleXfs>
  <cellXfs count="241">
    <xf numFmtId="0" fontId="0" fillId="0" borderId="0" xfId="0"/>
    <xf numFmtId="0" fontId="7"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protection hidden="1"/>
    </xf>
    <xf numFmtId="164" fontId="3"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protection hidden="1"/>
    </xf>
    <xf numFmtId="164" fontId="7" fillId="0" borderId="0" xfId="1" applyNumberFormat="1" applyFont="1" applyFill="1" applyBorder="1" applyAlignment="1" applyProtection="1">
      <alignment horizontal="center" vertical="center" wrapText="1"/>
      <protection hidden="1"/>
    </xf>
    <xf numFmtId="164" fontId="12" fillId="0" borderId="0" xfId="0" applyNumberFormat="1" applyFont="1" applyFill="1" applyBorder="1" applyProtection="1">
      <protection hidden="1"/>
    </xf>
    <xf numFmtId="0" fontId="7" fillId="4" borderId="2" xfId="1" applyNumberFormat="1" applyFont="1" applyFill="1" applyBorder="1" applyAlignment="1" applyProtection="1">
      <alignment horizontal="center" vertical="center" wrapText="1"/>
      <protection locked="0" hidden="1"/>
    </xf>
    <xf numFmtId="164" fontId="13" fillId="0" borderId="0" xfId="1" applyNumberFormat="1" applyFont="1" applyFill="1" applyBorder="1" applyAlignment="1" applyProtection="1">
      <alignment horizontal="center" vertical="center" wrapText="1"/>
      <protection hidden="1"/>
    </xf>
    <xf numFmtId="44" fontId="6" fillId="3" borderId="0" xfId="1" applyFont="1" applyFill="1" applyBorder="1" applyProtection="1">
      <protection hidden="1"/>
    </xf>
    <xf numFmtId="0" fontId="12" fillId="0" borderId="0" xfId="0" applyFont="1" applyFill="1" applyBorder="1" applyProtection="1">
      <protection hidden="1"/>
    </xf>
    <xf numFmtId="0" fontId="4"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protection hidden="1"/>
    </xf>
    <xf numFmtId="0" fontId="3" fillId="0" borderId="0" xfId="0" applyFont="1" applyFill="1" applyBorder="1" applyProtection="1">
      <protection hidden="1"/>
    </xf>
    <xf numFmtId="0" fontId="12" fillId="0" borderId="12" xfId="0" applyFont="1" applyFill="1" applyBorder="1" applyProtection="1">
      <protection hidden="1"/>
    </xf>
    <xf numFmtId="0" fontId="3"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1" fillId="0" borderId="0" xfId="0" applyFont="1" applyFill="1" applyBorder="1" applyAlignment="1" applyProtection="1">
      <alignment vertical="center" wrapText="1"/>
      <protection hidden="1"/>
    </xf>
    <xf numFmtId="0" fontId="9" fillId="3" borderId="0" xfId="0" applyFont="1" applyFill="1" applyBorder="1" applyAlignment="1" applyProtection="1">
      <alignment wrapText="1"/>
      <protection hidden="1"/>
    </xf>
    <xf numFmtId="0" fontId="9" fillId="3" borderId="0" xfId="0" applyFont="1" applyFill="1" applyBorder="1" applyAlignment="1" applyProtection="1">
      <alignment horizontal="center" wrapText="1"/>
      <protection hidden="1"/>
    </xf>
    <xf numFmtId="0" fontId="7" fillId="0" borderId="0" xfId="0" applyFont="1" applyFill="1" applyBorder="1" applyAlignment="1" applyProtection="1">
      <alignment wrapText="1"/>
      <protection hidden="1"/>
    </xf>
    <xf numFmtId="0" fontId="9" fillId="0" borderId="0" xfId="0" applyFont="1" applyFill="1" applyBorder="1" applyAlignment="1" applyProtection="1">
      <alignment horizontal="center"/>
      <protection hidden="1"/>
    </xf>
    <xf numFmtId="0" fontId="8" fillId="0" borderId="2" xfId="0" applyFont="1" applyFill="1" applyBorder="1" applyAlignment="1" applyProtection="1">
      <alignment wrapText="1"/>
      <protection hidden="1"/>
    </xf>
    <xf numFmtId="0" fontId="7" fillId="0" borderId="2" xfId="0" applyFont="1" applyFill="1" applyBorder="1" applyAlignment="1" applyProtection="1">
      <alignment horizontal="left" vertical="center" wrapText="1"/>
      <protection locked="0" hidden="1"/>
    </xf>
    <xf numFmtId="0" fontId="5" fillId="0" borderId="0" xfId="0" applyFont="1" applyFill="1" applyBorder="1" applyProtection="1">
      <protection hidden="1"/>
    </xf>
    <xf numFmtId="0" fontId="3" fillId="0" borderId="0" xfId="0" applyFont="1" applyFill="1" applyBorder="1" applyProtection="1">
      <protection locked="0" hidden="1"/>
    </xf>
    <xf numFmtId="0" fontId="12" fillId="0" borderId="0" xfId="0" applyFont="1" applyFill="1" applyBorder="1" applyProtection="1">
      <protection locked="0" hidden="1"/>
    </xf>
    <xf numFmtId="0" fontId="14" fillId="0" borderId="0" xfId="0" applyFont="1" applyFill="1" applyBorder="1" applyProtection="1">
      <protection hidden="1"/>
    </xf>
    <xf numFmtId="0" fontId="11" fillId="0" borderId="0" xfId="0" applyFont="1" applyFill="1" applyBorder="1" applyAlignment="1" applyProtection="1">
      <alignment horizontal="center" vertical="center" wrapText="1"/>
      <protection hidden="1"/>
    </xf>
    <xf numFmtId="0" fontId="2" fillId="0" borderId="0" xfId="0" applyFont="1" applyFill="1" applyBorder="1" applyProtection="1">
      <protection hidden="1"/>
    </xf>
    <xf numFmtId="0" fontId="3" fillId="0" borderId="0" xfId="0" applyNumberFormat="1" applyFont="1" applyFill="1" applyBorder="1" applyProtection="1">
      <protection hidden="1"/>
    </xf>
    <xf numFmtId="164" fontId="3" fillId="0" borderId="0" xfId="0" applyNumberFormat="1" applyFont="1" applyFill="1" applyBorder="1" applyProtection="1">
      <protection hidden="1"/>
    </xf>
    <xf numFmtId="0" fontId="8" fillId="0" borderId="2" xfId="0" applyFont="1" applyFill="1" applyBorder="1" applyAlignment="1" applyProtection="1">
      <alignment horizontal="left" vertical="center" wrapText="1"/>
      <protection hidden="1"/>
    </xf>
    <xf numFmtId="0" fontId="20" fillId="0" borderId="24"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23" xfId="0" applyFont="1" applyBorder="1" applyAlignment="1">
      <alignment horizontal="center" vertical="center" wrapText="1"/>
    </xf>
    <xf numFmtId="0" fontId="22" fillId="0" borderId="18" xfId="0" applyFont="1" applyBorder="1" applyAlignment="1">
      <alignment horizontal="right" vertical="center" wrapText="1"/>
    </xf>
    <xf numFmtId="3" fontId="22" fillId="0" borderId="18" xfId="0" applyNumberFormat="1" applyFont="1" applyBorder="1" applyAlignment="1">
      <alignment horizontal="right" vertical="center" wrapText="1"/>
    </xf>
    <xf numFmtId="0" fontId="21" fillId="0" borderId="18" xfId="0" applyFont="1" applyBorder="1" applyAlignment="1">
      <alignment horizontal="right" vertical="center" wrapText="1"/>
    </xf>
    <xf numFmtId="3" fontId="19" fillId="0" borderId="18" xfId="0" applyNumberFormat="1" applyFont="1" applyBorder="1" applyAlignment="1">
      <alignment horizontal="right" vertical="center" wrapText="1"/>
    </xf>
    <xf numFmtId="0" fontId="22" fillId="0" borderId="15" xfId="0" applyFont="1" applyBorder="1" applyAlignment="1">
      <alignment horizontal="left" vertical="center" wrapText="1" indent="1"/>
    </xf>
    <xf numFmtId="0" fontId="15" fillId="0" borderId="18" xfId="0" applyFont="1" applyBorder="1" applyAlignment="1">
      <alignment vertical="center" wrapText="1"/>
    </xf>
    <xf numFmtId="0" fontId="19" fillId="0" borderId="18" xfId="0" applyFont="1" applyBorder="1" applyAlignment="1">
      <alignment horizontal="right" vertical="center" wrapText="1"/>
    </xf>
    <xf numFmtId="0" fontId="15" fillId="0" borderId="23" xfId="0" applyFont="1" applyBorder="1" applyAlignment="1">
      <alignment vertical="center" wrapText="1"/>
    </xf>
    <xf numFmtId="0" fontId="15" fillId="0" borderId="22" xfId="0" applyFont="1" applyBorder="1" applyAlignment="1">
      <alignment vertical="center" wrapText="1"/>
    </xf>
    <xf numFmtId="0" fontId="19" fillId="0" borderId="18" xfId="0" applyFont="1" applyBorder="1" applyAlignment="1">
      <alignment vertical="center" wrapText="1"/>
    </xf>
    <xf numFmtId="0" fontId="19" fillId="0" borderId="33" xfId="0" applyNumberFormat="1" applyFont="1" applyBorder="1" applyAlignment="1">
      <alignment vertical="center" wrapText="1"/>
    </xf>
    <xf numFmtId="0" fontId="22" fillId="0" borderId="32" xfId="0" applyFont="1" applyBorder="1" applyAlignment="1">
      <alignment vertical="center" wrapText="1"/>
    </xf>
    <xf numFmtId="0" fontId="22" fillId="0" borderId="17" xfId="0" applyFont="1" applyBorder="1" applyAlignment="1">
      <alignment vertical="center" wrapText="1"/>
    </xf>
    <xf numFmtId="0" fontId="22" fillId="0" borderId="16" xfId="0" applyFont="1" applyBorder="1" applyAlignment="1">
      <alignment vertical="center" wrapText="1"/>
    </xf>
    <xf numFmtId="0" fontId="15" fillId="0" borderId="32"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27"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3" fontId="19" fillId="0" borderId="18" xfId="0" applyNumberFormat="1" applyFont="1" applyBorder="1" applyAlignment="1">
      <alignment vertical="center" wrapText="1"/>
    </xf>
    <xf numFmtId="0" fontId="24" fillId="0" borderId="0" xfId="0" applyFont="1" applyFill="1" applyBorder="1" applyProtection="1">
      <protection hidden="1"/>
    </xf>
    <xf numFmtId="0" fontId="24" fillId="0" borderId="2" xfId="0" applyFont="1" applyFill="1" applyBorder="1" applyProtection="1">
      <protection hidden="1"/>
    </xf>
    <xf numFmtId="0" fontId="25" fillId="0" borderId="2"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5" fillId="0" borderId="2" xfId="0" applyFont="1" applyFill="1" applyBorder="1" applyAlignment="1" applyProtection="1">
      <alignment vertical="center" wrapText="1"/>
      <protection hidden="1"/>
    </xf>
    <xf numFmtId="0" fontId="25" fillId="0" borderId="2" xfId="0" applyFont="1" applyFill="1" applyBorder="1" applyAlignment="1" applyProtection="1">
      <alignment horizontal="left" vertical="top" wrapText="1"/>
      <protection hidden="1"/>
    </xf>
    <xf numFmtId="42" fontId="24" fillId="0" borderId="2" xfId="1" applyNumberFormat="1" applyFont="1" applyFill="1" applyBorder="1" applyProtection="1">
      <protection hidden="1"/>
    </xf>
    <xf numFmtId="6" fontId="24" fillId="0" borderId="2" xfId="1" applyNumberFormat="1" applyFont="1" applyFill="1" applyBorder="1" applyProtection="1">
      <protection hidden="1"/>
    </xf>
    <xf numFmtId="0" fontId="24" fillId="0" borderId="9" xfId="0" applyFont="1" applyFill="1" applyBorder="1" applyAlignment="1" applyProtection="1">
      <alignment vertical="center" wrapText="1"/>
      <protection hidden="1"/>
    </xf>
    <xf numFmtId="6" fontId="24" fillId="0" borderId="9" xfId="0" applyNumberFormat="1" applyFont="1" applyFill="1" applyBorder="1" applyAlignment="1" applyProtection="1">
      <alignment horizontal="center" vertical="center"/>
      <protection hidden="1"/>
    </xf>
    <xf numFmtId="0" fontId="19" fillId="0" borderId="13" xfId="0" applyFont="1" applyBorder="1" applyAlignment="1">
      <alignment horizontal="right"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8" xfId="0" applyFont="1" applyBorder="1" applyAlignment="1">
      <alignment horizontal="center" vertical="center" wrapText="1"/>
    </xf>
    <xf numFmtId="165" fontId="0" fillId="0" borderId="0" xfId="0" applyNumberFormat="1"/>
    <xf numFmtId="0" fontId="21" fillId="0" borderId="22" xfId="0" applyFont="1" applyBorder="1" applyAlignment="1">
      <alignment horizontal="right" vertical="center" wrapText="1"/>
    </xf>
    <xf numFmtId="3" fontId="19" fillId="0" borderId="22" xfId="0" applyNumberFormat="1" applyFont="1" applyBorder="1" applyAlignment="1">
      <alignment horizontal="right" vertical="center" wrapText="1"/>
    </xf>
    <xf numFmtId="0" fontId="19" fillId="0" borderId="22" xfId="0" applyFont="1" applyBorder="1" applyAlignment="1">
      <alignment horizontal="right" vertical="center" wrapText="1"/>
    </xf>
    <xf numFmtId="0" fontId="19" fillId="0" borderId="22" xfId="0" applyFont="1" applyBorder="1" applyAlignment="1">
      <alignment vertical="center" wrapText="1"/>
    </xf>
    <xf numFmtId="165" fontId="1" fillId="0" borderId="33" xfId="0" applyNumberFormat="1" applyFont="1" applyBorder="1"/>
    <xf numFmtId="0" fontId="7"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20" fillId="0" borderId="47" xfId="0" applyFont="1" applyBorder="1" applyAlignment="1">
      <alignment vertical="center" wrapText="1"/>
    </xf>
    <xf numFmtId="0" fontId="21"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right" vertical="center" wrapText="1"/>
    </xf>
    <xf numFmtId="0" fontId="15" fillId="0" borderId="19" xfId="0" applyFont="1" applyBorder="1" applyAlignment="1">
      <alignment vertical="center" wrapText="1"/>
    </xf>
    <xf numFmtId="3" fontId="22" fillId="0" borderId="23"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19" fillId="0" borderId="25" xfId="0" applyFont="1" applyBorder="1" applyAlignment="1">
      <alignment horizontal="center" vertical="center" wrapText="1"/>
    </xf>
    <xf numFmtId="0" fontId="19" fillId="0" borderId="52" xfId="0" applyFont="1" applyBorder="1" applyAlignment="1">
      <alignment horizontal="right" vertical="center" wrapText="1"/>
    </xf>
    <xf numFmtId="0" fontId="19" fillId="0" borderId="7" xfId="0" applyFont="1" applyBorder="1" applyAlignment="1">
      <alignment horizontal="center" vertical="center" wrapText="1"/>
    </xf>
    <xf numFmtId="0" fontId="22" fillId="0" borderId="18" xfId="0" applyFont="1" applyBorder="1" applyAlignment="1">
      <alignment vertical="center" wrapText="1"/>
    </xf>
    <xf numFmtId="0" fontId="22" fillId="0" borderId="19" xfId="0" applyFont="1" applyBorder="1" applyAlignment="1">
      <alignment horizontal="right" vertical="center" wrapText="1"/>
    </xf>
    <xf numFmtId="0" fontId="22" fillId="0" borderId="19" xfId="0" applyFont="1" applyBorder="1" applyAlignment="1">
      <alignment horizontal="center" vertical="center" wrapText="1"/>
    </xf>
    <xf numFmtId="165" fontId="27" fillId="0" borderId="0" xfId="0" applyNumberFormat="1" applyFont="1" applyFill="1" applyBorder="1" applyAlignment="1" applyProtection="1">
      <protection hidden="1"/>
    </xf>
    <xf numFmtId="0" fontId="0" fillId="0" borderId="53" xfId="0" applyBorder="1" applyAlignment="1">
      <alignment horizontal="center"/>
    </xf>
    <xf numFmtId="44" fontId="6" fillId="5" borderId="2" xfId="1" applyFont="1" applyFill="1" applyBorder="1" applyAlignment="1" applyProtection="1">
      <alignment vertical="center" wrapText="1"/>
      <protection hidden="1"/>
    </xf>
    <xf numFmtId="165" fontId="26" fillId="0" borderId="34" xfId="0" applyNumberFormat="1" applyFont="1" applyFill="1" applyBorder="1"/>
    <xf numFmtId="0" fontId="15" fillId="0" borderId="18" xfId="0" applyFont="1" applyFill="1" applyBorder="1" applyAlignment="1">
      <alignment vertical="center" wrapText="1"/>
    </xf>
    <xf numFmtId="3" fontId="15" fillId="0" borderId="18" xfId="0" applyNumberFormat="1" applyFont="1" applyFill="1" applyBorder="1" applyAlignment="1">
      <alignment vertical="center" wrapText="1"/>
    </xf>
    <xf numFmtId="0" fontId="28" fillId="0" borderId="54" xfId="0" applyFont="1" applyBorder="1" applyAlignment="1"/>
    <xf numFmtId="0" fontId="28" fillId="0" borderId="55" xfId="0" applyFont="1" applyBorder="1" applyAlignment="1"/>
    <xf numFmtId="0" fontId="22" fillId="0" borderId="15" xfId="0" applyFont="1" applyFill="1" applyBorder="1" applyAlignment="1">
      <alignment horizontal="left" vertical="center" wrapText="1" indent="1"/>
    </xf>
    <xf numFmtId="0" fontId="22" fillId="0" borderId="23" xfId="0" applyFont="1" applyFill="1" applyBorder="1" applyAlignment="1">
      <alignment horizontal="center" vertical="center" wrapText="1"/>
    </xf>
    <xf numFmtId="0" fontId="22" fillId="0" borderId="18" xfId="0"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30" fillId="0" borderId="18" xfId="0" applyFont="1" applyFill="1" applyBorder="1" applyAlignment="1">
      <alignment vertical="center"/>
    </xf>
    <xf numFmtId="0" fontId="30" fillId="0" borderId="23" xfId="0" applyFont="1" applyFill="1" applyBorder="1" applyAlignment="1">
      <alignment horizontal="left" vertical="center"/>
    </xf>
    <xf numFmtId="0" fontId="0" fillId="6" borderId="33" xfId="0" applyFont="1" applyFill="1" applyBorder="1" applyProtection="1">
      <protection hidden="1"/>
    </xf>
    <xf numFmtId="0" fontId="0" fillId="0" borderId="56" xfId="0" applyBorder="1"/>
    <xf numFmtId="0" fontId="0" fillId="6" borderId="33" xfId="0" applyFill="1" applyBorder="1" applyProtection="1">
      <protection hidden="1"/>
    </xf>
    <xf numFmtId="0" fontId="31" fillId="0" borderId="57" xfId="0" applyFont="1" applyBorder="1" applyAlignment="1" applyProtection="1">
      <alignment wrapText="1"/>
      <protection hidden="1"/>
    </xf>
    <xf numFmtId="0" fontId="31" fillId="0" borderId="0" xfId="0" applyFont="1" applyAlignment="1" applyProtection="1">
      <alignment wrapText="1"/>
      <protection hidden="1"/>
    </xf>
    <xf numFmtId="0" fontId="32" fillId="0" borderId="0" xfId="0" applyFont="1"/>
    <xf numFmtId="0" fontId="7" fillId="3" borderId="0" xfId="1"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left" vertical="center"/>
      <protection hidden="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5" xfId="0" applyFont="1" applyBorder="1" applyAlignment="1">
      <alignment horizontal="left" vertical="center" wrapText="1" indent="1"/>
    </xf>
    <xf numFmtId="0" fontId="22" fillId="0" borderId="51" xfId="0" applyFont="1" applyBorder="1" applyAlignment="1">
      <alignment horizontal="center" vertical="center" wrapText="1"/>
    </xf>
    <xf numFmtId="3" fontId="22" fillId="0" borderId="47" xfId="0" applyNumberFormat="1" applyFont="1" applyBorder="1" applyAlignment="1">
      <alignment horizontal="center" vertical="center" wrapText="1"/>
    </xf>
    <xf numFmtId="0" fontId="22" fillId="0" borderId="49" xfId="0" applyFont="1" applyBorder="1" applyAlignment="1">
      <alignment horizontal="center" vertical="center" wrapText="1"/>
    </xf>
    <xf numFmtId="3" fontId="22" fillId="0" borderId="49" xfId="0" applyNumberFormat="1" applyFont="1" applyBorder="1" applyAlignment="1">
      <alignment horizontal="center" vertical="center" wrapText="1"/>
    </xf>
    <xf numFmtId="3" fontId="15" fillId="0" borderId="49" xfId="0" applyNumberFormat="1" applyFont="1" applyFill="1" applyBorder="1" applyAlignment="1">
      <alignment vertical="center" wrapText="1"/>
    </xf>
    <xf numFmtId="0" fontId="15" fillId="0" borderId="49" xfId="0" applyFont="1" applyFill="1" applyBorder="1" applyAlignment="1">
      <alignment vertical="center" wrapText="1"/>
    </xf>
    <xf numFmtId="0" fontId="21" fillId="0" borderId="21" xfId="0" applyFont="1" applyBorder="1" applyAlignment="1">
      <alignment vertical="center" wrapText="1"/>
    </xf>
    <xf numFmtId="0" fontId="21" fillId="0" borderId="60" xfId="0" applyFont="1" applyBorder="1" applyAlignment="1">
      <alignment horizontal="justify" vertical="center" wrapText="1"/>
    </xf>
    <xf numFmtId="0" fontId="21" fillId="0" borderId="61" xfId="0" applyFont="1" applyBorder="1" applyAlignment="1">
      <alignment horizontal="center" vertical="center" wrapText="1"/>
    </xf>
    <xf numFmtId="3" fontId="22" fillId="0" borderId="61" xfId="0" applyNumberFormat="1" applyFont="1" applyBorder="1" applyAlignment="1">
      <alignment horizontal="center" vertical="center" wrapText="1"/>
    </xf>
    <xf numFmtId="0" fontId="22" fillId="0" borderId="61" xfId="0" applyFont="1" applyBorder="1" applyAlignment="1">
      <alignment horizontal="right" vertical="center" wrapText="1"/>
    </xf>
    <xf numFmtId="0" fontId="22" fillId="0" borderId="62" xfId="0" applyFont="1" applyBorder="1" applyAlignment="1">
      <alignment horizontal="right"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9" fillId="0" borderId="0" xfId="0" applyFont="1" applyFill="1" applyBorder="1" applyAlignment="1" applyProtection="1">
      <alignment horizontal="center"/>
      <protection hidden="1"/>
    </xf>
    <xf numFmtId="14" fontId="7" fillId="0" borderId="2" xfId="0" applyNumberFormat="1" applyFont="1" applyFill="1" applyBorder="1" applyAlignment="1" applyProtection="1">
      <alignment horizontal="center" vertical="center"/>
      <protection locked="0" hidden="1"/>
    </xf>
    <xf numFmtId="0" fontId="12"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12" fillId="0" borderId="0" xfId="0" applyFont="1" applyFill="1" applyBorder="1" applyAlignment="1" applyProtection="1">
      <protection hidden="1"/>
    </xf>
    <xf numFmtId="0" fontId="34" fillId="0" borderId="0" xfId="0" applyFont="1" applyFill="1" applyBorder="1" applyAlignment="1" applyProtection="1">
      <alignment vertical="center"/>
      <protection hidden="1"/>
    </xf>
    <xf numFmtId="165" fontId="0" fillId="0" borderId="43" xfId="0" applyNumberFormat="1" applyBorder="1"/>
    <xf numFmtId="165" fontId="0" fillId="0" borderId="51" xfId="0" applyNumberFormat="1" applyBorder="1"/>
    <xf numFmtId="0" fontId="7" fillId="4" borderId="2" xfId="1" applyNumberFormat="1" applyFont="1" applyFill="1" applyBorder="1" applyAlignment="1" applyProtection="1">
      <alignment horizontal="center" vertical="center"/>
      <protection locked="0" hidden="1"/>
    </xf>
    <xf numFmtId="0" fontId="3" fillId="0" borderId="0" xfId="0" applyFont="1" applyFill="1" applyBorder="1" applyAlignment="1" applyProtection="1">
      <alignment horizontal="left" vertical="center" wrapText="1"/>
      <protection hidden="1"/>
    </xf>
    <xf numFmtId="0" fontId="8" fillId="0" borderId="2" xfId="0" applyFont="1" applyFill="1" applyBorder="1" applyAlignment="1" applyProtection="1">
      <alignment vertical="center" wrapText="1"/>
      <protection hidden="1"/>
    </xf>
    <xf numFmtId="44" fontId="27" fillId="5" borderId="2" xfId="1" applyFont="1" applyFill="1" applyBorder="1" applyAlignment="1" applyProtection="1">
      <alignment horizontal="center"/>
      <protection hidden="1"/>
    </xf>
    <xf numFmtId="0" fontId="35" fillId="0" borderId="0" xfId="0" applyFont="1" applyFill="1" applyBorder="1" applyProtection="1">
      <protection hidden="1"/>
    </xf>
    <xf numFmtId="165" fontId="19" fillId="0" borderId="43" xfId="0" applyNumberFormat="1" applyFont="1" applyFill="1" applyBorder="1" applyAlignment="1">
      <alignment horizontal="center" vertical="center" wrapText="1"/>
    </xf>
    <xf numFmtId="165" fontId="19" fillId="0" borderId="45" xfId="0" applyNumberFormat="1" applyFont="1" applyFill="1" applyBorder="1" applyAlignment="1">
      <alignment horizontal="center" vertical="center" wrapText="1"/>
    </xf>
    <xf numFmtId="165" fontId="26" fillId="0" borderId="33" xfId="0" applyNumberFormat="1" applyFont="1" applyBorder="1"/>
    <xf numFmtId="3" fontId="22" fillId="0" borderId="66" xfId="0" applyNumberFormat="1" applyFont="1" applyBorder="1" applyAlignment="1">
      <alignment horizontal="center" vertical="center" wrapText="1"/>
    </xf>
    <xf numFmtId="0" fontId="7"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left" vertical="center" wrapText="1" indent="4"/>
      <protection hidden="1"/>
    </xf>
    <xf numFmtId="0" fontId="6" fillId="7" borderId="9" xfId="0" applyFont="1" applyFill="1" applyBorder="1" applyAlignment="1" applyProtection="1">
      <alignment horizontal="left" vertical="center" wrapText="1" indent="4"/>
      <protection hidden="1"/>
    </xf>
    <xf numFmtId="0" fontId="6" fillId="2" borderId="11" xfId="0" applyFont="1" applyFill="1" applyBorder="1" applyAlignment="1" applyProtection="1">
      <alignment horizontal="left" vertical="center" wrapText="1" indent="4"/>
      <protection hidden="1"/>
    </xf>
    <xf numFmtId="0" fontId="6" fillId="2" borderId="9" xfId="0" applyFont="1" applyFill="1" applyBorder="1" applyAlignment="1" applyProtection="1">
      <alignment horizontal="left" vertical="center" wrapText="1" indent="4"/>
      <protection hidden="1"/>
    </xf>
    <xf numFmtId="0" fontId="6" fillId="4" borderId="11" xfId="1" applyNumberFormat="1" applyFont="1" applyFill="1" applyBorder="1" applyAlignment="1" applyProtection="1">
      <alignment horizontal="left" vertical="center" wrapText="1" indent="5"/>
      <protection locked="0" hidden="1"/>
    </xf>
    <xf numFmtId="0" fontId="6" fillId="4" borderId="10" xfId="1" applyNumberFormat="1" applyFont="1" applyFill="1" applyBorder="1" applyAlignment="1" applyProtection="1">
      <alignment horizontal="left" vertical="center" wrapText="1" indent="5"/>
      <protection locked="0" hidden="1"/>
    </xf>
    <xf numFmtId="0" fontId="6" fillId="4" borderId="9" xfId="1" applyNumberFormat="1" applyFont="1" applyFill="1" applyBorder="1" applyAlignment="1" applyProtection="1">
      <alignment horizontal="left" vertical="center" wrapText="1" indent="5"/>
      <protection locked="0" hidden="1"/>
    </xf>
    <xf numFmtId="0" fontId="6" fillId="0" borderId="11" xfId="0" applyFont="1" applyFill="1" applyBorder="1" applyAlignment="1" applyProtection="1">
      <alignment horizontal="left" vertical="center" wrapText="1" indent="5"/>
      <protection locked="0" hidden="1"/>
    </xf>
    <xf numFmtId="0" fontId="6" fillId="0" borderId="10" xfId="0" applyFont="1" applyFill="1" applyBorder="1" applyAlignment="1" applyProtection="1">
      <alignment horizontal="left" vertical="center" wrapText="1" indent="5"/>
      <protection locked="0" hidden="1"/>
    </xf>
    <xf numFmtId="0" fontId="6" fillId="0" borderId="9" xfId="0" applyFont="1" applyFill="1" applyBorder="1" applyAlignment="1" applyProtection="1">
      <alignment horizontal="left" vertical="center" wrapText="1" indent="5"/>
      <protection locked="0" hidden="1"/>
    </xf>
    <xf numFmtId="0" fontId="3" fillId="0" borderId="0"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wrapText="1"/>
      <protection hidden="1"/>
    </xf>
    <xf numFmtId="0" fontId="25" fillId="0" borderId="10" xfId="0" applyFont="1" applyFill="1" applyBorder="1" applyAlignment="1" applyProtection="1">
      <alignment horizontal="center" wrapText="1"/>
      <protection hidden="1"/>
    </xf>
    <xf numFmtId="0" fontId="25" fillId="0" borderId="9" xfId="0" applyFont="1" applyFill="1" applyBorder="1" applyAlignment="1" applyProtection="1">
      <alignment horizontal="center" wrapText="1"/>
      <protection hidden="1"/>
    </xf>
    <xf numFmtId="6" fontId="24" fillId="0" borderId="11" xfId="0" applyNumberFormat="1" applyFont="1" applyFill="1" applyBorder="1" applyAlignment="1" applyProtection="1">
      <alignment horizontal="center" vertical="center"/>
      <protection hidden="1"/>
    </xf>
    <xf numFmtId="6" fontId="24" fillId="0" borderId="10" xfId="0" applyNumberFormat="1" applyFont="1" applyFill="1" applyBorder="1" applyAlignment="1" applyProtection="1">
      <alignment horizontal="center" vertical="center"/>
      <protection hidden="1"/>
    </xf>
    <xf numFmtId="6" fontId="24" fillId="0" borderId="9" xfId="0"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wrapText="1"/>
      <protection hidden="1"/>
    </xf>
    <xf numFmtId="0" fontId="25" fillId="0" borderId="9"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165" fontId="4" fillId="3"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40" fillId="0" borderId="65" xfId="0" applyFont="1" applyBorder="1" applyAlignment="1">
      <alignment horizontal="center"/>
    </xf>
    <xf numFmtId="0" fontId="11" fillId="0" borderId="6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68"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center" vertical="center" wrapText="1"/>
      <protection hidden="1"/>
    </xf>
    <xf numFmtId="0" fontId="16" fillId="0" borderId="0" xfId="0" applyFont="1" applyAlignment="1">
      <alignment horizontal="center" vertical="center"/>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165" fontId="19" fillId="0" borderId="43" xfId="0" applyNumberFormat="1" applyFont="1" applyBorder="1" applyAlignment="1">
      <alignment horizontal="center" vertical="center" wrapText="1"/>
    </xf>
    <xf numFmtId="165" fontId="19" fillId="0" borderId="45" xfId="0" applyNumberFormat="1" applyFont="1" applyBorder="1" applyAlignment="1">
      <alignment horizontal="center" vertical="center" wrapText="1"/>
    </xf>
    <xf numFmtId="165" fontId="19" fillId="0" borderId="51"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9" xfId="0" applyFont="1" applyBorder="1" applyAlignment="1">
      <alignment horizontal="center" vertical="center" wrapText="1"/>
    </xf>
    <xf numFmtId="0" fontId="15" fillId="0" borderId="14" xfId="0" applyFont="1" applyBorder="1" applyAlignment="1">
      <alignment vertical="center" wrapText="1"/>
    </xf>
    <xf numFmtId="0" fontId="15" fillId="0" borderId="35" xfId="0" applyFont="1" applyBorder="1" applyAlignment="1">
      <alignment vertical="center" wrapText="1"/>
    </xf>
    <xf numFmtId="0" fontId="34" fillId="0" borderId="0" xfId="0" applyFont="1" applyFill="1" applyBorder="1" applyAlignment="1" applyProtection="1">
      <alignment horizontal="center" vertical="center"/>
      <protection hidden="1"/>
    </xf>
    <xf numFmtId="0" fontId="17" fillId="0" borderId="4" xfId="0" applyFont="1" applyBorder="1" applyAlignment="1">
      <alignment horizontal="center" vertical="center"/>
    </xf>
  </cellXfs>
  <cellStyles count="3">
    <cellStyle name="Euro" xfId="1" xr:uid="{00000000-0005-0000-0000-000000000000}"/>
    <cellStyle name="Standard" xfId="0" builtinId="0"/>
    <cellStyle name="Standard 2" xfId="2" xr:uid="{00000000-0005-0000-0000-000002000000}"/>
  </cellStyles>
  <dxfs count="10">
    <dxf>
      <font>
        <b/>
        <sz val="8.5"/>
        <name val="Arial"/>
        <family val="2"/>
        <scheme val="none"/>
      </font>
      <numFmt numFmtId="165" formatCode="#,##0.00\ &quot;€&quot;"/>
      <fill>
        <patternFill patternType="none">
          <fgColor indexed="64"/>
          <bgColor auto="1"/>
        </patternFill>
      </fill>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numFmt numFmtId="3" formatCode="#,##0"/>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center" vertical="center" textRotation="0" wrapText="1" indent="0" justifyLastLine="0" shrinkToFit="0" readingOrder="0"/>
      <border diagonalUp="0" diagonalDown="0">
        <left/>
        <right style="double">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left" vertical="center" textRotation="0" wrapText="1" indent="1" justifyLastLine="0" shrinkToFit="0" readingOrder="0"/>
      <border diagonalUp="0" diagonalDown="0">
        <left style="medium">
          <color rgb="FF000000"/>
        </left>
        <right style="medium">
          <color rgb="FF000000"/>
        </right>
        <top/>
        <bottom style="medium">
          <color rgb="FF000000"/>
        </bottom>
        <vertical/>
        <horizontal/>
      </border>
    </dxf>
    <dxf>
      <font>
        <color auto="1"/>
      </font>
      <fill>
        <patternFill>
          <bgColor rgb="FFFF0000"/>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38</xdr:row>
      <xdr:rowOff>142875</xdr:rowOff>
    </xdr:from>
    <xdr:to>
      <xdr:col>12</xdr:col>
      <xdr:colOff>152400</xdr:colOff>
      <xdr:row>65</xdr:row>
      <xdr:rowOff>142875</xdr:rowOff>
    </xdr:to>
    <xdr:sp macro="" textlink="">
      <xdr:nvSpPr>
        <xdr:cNvPr id="22" name="Rectangle 3">
          <a:extLst>
            <a:ext uri="{FF2B5EF4-FFF2-40B4-BE49-F238E27FC236}">
              <a16:creationId xmlns:a16="http://schemas.microsoft.com/office/drawing/2014/main" id="{00000000-0008-0000-0000-000016000000}"/>
            </a:ext>
          </a:extLst>
        </xdr:cNvPr>
        <xdr:cNvSpPr>
          <a:spLocks noChangeArrowheads="1"/>
        </xdr:cNvSpPr>
      </xdr:nvSpPr>
      <xdr:spPr bwMode="auto">
        <a:xfrm>
          <a:off x="180975" y="7858125"/>
          <a:ext cx="12973050" cy="5695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1685925</xdr:colOff>
      <xdr:row>41</xdr:row>
      <xdr:rowOff>9525</xdr:rowOff>
    </xdr:from>
    <xdr:to>
      <xdr:col>1</xdr:col>
      <xdr:colOff>1731644</xdr:colOff>
      <xdr:row>51</xdr:row>
      <xdr:rowOff>0</xdr:rowOff>
    </xdr:to>
    <xdr:sp macro="" textlink="">
      <xdr:nvSpPr>
        <xdr:cNvPr id="25" name="AutoShape 37">
          <a:extLst>
            <a:ext uri="{FF2B5EF4-FFF2-40B4-BE49-F238E27FC236}">
              <a16:creationId xmlns:a16="http://schemas.microsoft.com/office/drawing/2014/main" id="{00000000-0008-0000-0000-000019000000}"/>
            </a:ext>
          </a:extLst>
        </xdr:cNvPr>
        <xdr:cNvSpPr>
          <a:spLocks/>
        </xdr:cNvSpPr>
      </xdr:nvSpPr>
      <xdr:spPr bwMode="auto">
        <a:xfrm>
          <a:off x="2038350" y="8467725"/>
          <a:ext cx="45719" cy="1952625"/>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67</xdr:row>
      <xdr:rowOff>123825</xdr:rowOff>
    </xdr:from>
    <xdr:to>
      <xdr:col>12</xdr:col>
      <xdr:colOff>152400</xdr:colOff>
      <xdr:row>69</xdr:row>
      <xdr:rowOff>85725</xdr:rowOff>
    </xdr:to>
    <xdr:sp macro="" textlink="">
      <xdr:nvSpPr>
        <xdr:cNvPr id="29" name="Rectangle 20">
          <a:extLst>
            <a:ext uri="{FF2B5EF4-FFF2-40B4-BE49-F238E27FC236}">
              <a16:creationId xmlns:a16="http://schemas.microsoft.com/office/drawing/2014/main" id="{00000000-0008-0000-0000-00001D000000}"/>
            </a:ext>
          </a:extLst>
        </xdr:cNvPr>
        <xdr:cNvSpPr>
          <a:spLocks noChangeArrowheads="1"/>
        </xdr:cNvSpPr>
      </xdr:nvSpPr>
      <xdr:spPr bwMode="auto">
        <a:xfrm>
          <a:off x="190500" y="12144375"/>
          <a:ext cx="11972925" cy="352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xdr:col>
      <xdr:colOff>1681163</xdr:colOff>
      <xdr:row>53</xdr:row>
      <xdr:rowOff>4763</xdr:rowOff>
    </xdr:from>
    <xdr:to>
      <xdr:col>1</xdr:col>
      <xdr:colOff>1733550</xdr:colOff>
      <xdr:row>62</xdr:row>
      <xdr:rowOff>171450</xdr:rowOff>
    </xdr:to>
    <xdr:sp macro="" textlink="">
      <xdr:nvSpPr>
        <xdr:cNvPr id="8" name="AutoShape 37">
          <a:extLst>
            <a:ext uri="{FF2B5EF4-FFF2-40B4-BE49-F238E27FC236}">
              <a16:creationId xmlns:a16="http://schemas.microsoft.com/office/drawing/2014/main" id="{00000000-0008-0000-0000-000008000000}"/>
            </a:ext>
          </a:extLst>
        </xdr:cNvPr>
        <xdr:cNvSpPr>
          <a:spLocks/>
        </xdr:cNvSpPr>
      </xdr:nvSpPr>
      <xdr:spPr bwMode="auto">
        <a:xfrm>
          <a:off x="2033588" y="10958513"/>
          <a:ext cx="52387" cy="1938337"/>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B10:J107" totalsRowShown="0">
  <autoFilter ref="B10:J107" xr:uid="{00000000-0009-0000-0100-000005000000}"/>
  <tableColumns count="9">
    <tableColumn id="1" xr3:uid="{00000000-0010-0000-0000-000001000000}" name="Spalte1" dataDxfId="8"/>
    <tableColumn id="2" xr3:uid="{00000000-0010-0000-0000-000002000000}" name="Spalte2" dataDxfId="7"/>
    <tableColumn id="3" xr3:uid="{00000000-0010-0000-0000-000003000000}" name="Spalte3" dataDxfId="6"/>
    <tableColumn id="4" xr3:uid="{00000000-0010-0000-0000-000004000000}" name="Spalte4" dataDxfId="5"/>
    <tableColumn id="5" xr3:uid="{00000000-0010-0000-0000-000005000000}" name="Spalte5" dataDxfId="4"/>
    <tableColumn id="10" xr3:uid="{00000000-0010-0000-0000-00000A000000}" name="Spalte52" dataDxfId="3"/>
    <tableColumn id="6" xr3:uid="{00000000-0010-0000-0000-000006000000}" name="Spalte6" dataDxfId="2"/>
    <tableColumn id="7" xr3:uid="{00000000-0010-0000-0000-000007000000}" name="Spalte7" dataDxfId="1"/>
    <tableColumn id="8" xr3:uid="{00000000-0010-0000-0000-000008000000}" name="Spalte8"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3:M75"/>
  <sheetViews>
    <sheetView showGridLines="0" showRowColHeaders="0" tabSelected="1" zoomScaleNormal="100" workbookViewId="0">
      <selection activeCell="E7" sqref="E7:I7"/>
    </sheetView>
  </sheetViews>
  <sheetFormatPr baseColWidth="10" defaultColWidth="9.1796875" defaultRowHeight="14.5" x14ac:dyDescent="0.35"/>
  <cols>
    <col min="1" max="1" width="5.26953125" customWidth="1"/>
    <col min="2" max="2" width="26.1796875" customWidth="1"/>
    <col min="3" max="3" width="33" customWidth="1"/>
    <col min="4" max="5" width="10.7265625" customWidth="1"/>
    <col min="6" max="6" width="23.453125" customWidth="1"/>
    <col min="7" max="7" width="21.26953125" bestFit="1" customWidth="1"/>
    <col min="8" max="8" width="7.7265625" customWidth="1"/>
    <col min="9" max="9" width="13.453125" customWidth="1"/>
    <col min="10" max="12" width="14.453125" customWidth="1"/>
    <col min="13" max="13" width="5.26953125" customWidth="1"/>
    <col min="14" max="14" width="3.7265625" customWidth="1"/>
  </cols>
  <sheetData>
    <row r="3" spans="1:13" ht="23" x14ac:dyDescent="0.5">
      <c r="A3" s="166" t="s">
        <v>146</v>
      </c>
      <c r="B3" s="166"/>
      <c r="C3" s="166"/>
      <c r="D3" s="166"/>
      <c r="E3" s="166"/>
      <c r="F3" s="166"/>
      <c r="G3" s="166"/>
      <c r="H3" s="166"/>
      <c r="I3" s="166"/>
      <c r="J3" s="166"/>
      <c r="K3" s="166"/>
      <c r="L3" s="166"/>
      <c r="M3" s="166"/>
    </row>
    <row r="4" spans="1:13" ht="25" customHeight="1" x14ac:dyDescent="0.35">
      <c r="A4" s="167" t="s">
        <v>166</v>
      </c>
      <c r="B4" s="167"/>
      <c r="C4" s="167"/>
      <c r="D4" s="167"/>
      <c r="E4" s="167"/>
      <c r="F4" s="167"/>
      <c r="G4" s="167"/>
      <c r="H4" s="167"/>
      <c r="I4" s="167"/>
      <c r="J4" s="167"/>
      <c r="K4" s="167"/>
      <c r="L4" s="167"/>
      <c r="M4" s="167"/>
    </row>
    <row r="5" spans="1:13" ht="38.25" customHeight="1" x14ac:dyDescent="0.35">
      <c r="A5" s="168" t="s">
        <v>154</v>
      </c>
      <c r="B5" s="168"/>
      <c r="C5" s="168"/>
      <c r="D5" s="168"/>
      <c r="E5" s="168"/>
      <c r="F5" s="168"/>
      <c r="G5" s="168"/>
      <c r="H5" s="168"/>
      <c r="I5" s="168"/>
      <c r="J5" s="168"/>
      <c r="K5" s="168"/>
      <c r="L5" s="168"/>
      <c r="M5" s="168"/>
    </row>
    <row r="6" spans="1:13" ht="15.5" x14ac:dyDescent="0.35">
      <c r="A6" s="11"/>
      <c r="B6" s="12"/>
      <c r="C6" s="13"/>
      <c r="D6" s="13"/>
      <c r="E6" s="13"/>
      <c r="F6" s="13"/>
      <c r="G6" s="13"/>
      <c r="H6" s="13"/>
      <c r="I6" s="13"/>
      <c r="J6" s="13"/>
      <c r="K6" s="13"/>
      <c r="L6" s="13"/>
      <c r="M6" s="5"/>
    </row>
    <row r="7" spans="1:13" ht="30" customHeight="1" x14ac:dyDescent="0.35">
      <c r="A7" s="11"/>
      <c r="B7" s="11"/>
      <c r="C7" s="169" t="s">
        <v>151</v>
      </c>
      <c r="D7" s="170"/>
      <c r="E7" s="173"/>
      <c r="F7" s="174"/>
      <c r="G7" s="174"/>
      <c r="H7" s="174"/>
      <c r="I7" s="175"/>
      <c r="J7" s="90"/>
      <c r="K7" s="90"/>
      <c r="L7" s="109"/>
      <c r="M7" s="5"/>
    </row>
    <row r="8" spans="1:13" ht="30" customHeight="1" x14ac:dyDescent="0.35">
      <c r="A8" s="11"/>
      <c r="B8" s="11"/>
      <c r="C8" s="171" t="s">
        <v>24</v>
      </c>
      <c r="D8" s="172"/>
      <c r="E8" s="176"/>
      <c r="F8" s="177"/>
      <c r="G8" s="177"/>
      <c r="H8" s="177"/>
      <c r="I8" s="178"/>
      <c r="J8" s="90"/>
      <c r="K8" s="90"/>
      <c r="L8" s="5"/>
      <c r="M8" s="5"/>
    </row>
    <row r="9" spans="1:13" ht="30" customHeight="1" x14ac:dyDescent="0.35">
      <c r="A9" s="11"/>
      <c r="B9" s="11"/>
      <c r="C9" s="171" t="s">
        <v>23</v>
      </c>
      <c r="D9" s="172"/>
      <c r="E9" s="176"/>
      <c r="F9" s="177"/>
      <c r="G9" s="177"/>
      <c r="H9" s="177"/>
      <c r="I9" s="178"/>
      <c r="J9" s="90"/>
      <c r="K9" s="90"/>
      <c r="L9" s="5"/>
      <c r="M9" s="5"/>
    </row>
    <row r="10" spans="1:13" ht="30" customHeight="1" x14ac:dyDescent="0.35">
      <c r="A10" s="11"/>
      <c r="B10" s="11"/>
      <c r="C10" s="171" t="s">
        <v>22</v>
      </c>
      <c r="D10" s="172"/>
      <c r="E10" s="176"/>
      <c r="F10" s="177"/>
      <c r="G10" s="177"/>
      <c r="H10" s="177"/>
      <c r="I10" s="178"/>
      <c r="J10" s="90"/>
      <c r="K10" s="90"/>
      <c r="L10" s="5"/>
      <c r="M10" s="5"/>
    </row>
    <row r="11" spans="1:13" ht="30" customHeight="1" x14ac:dyDescent="0.35">
      <c r="A11" s="11"/>
      <c r="B11" s="11"/>
      <c r="C11" s="171" t="s">
        <v>164</v>
      </c>
      <c r="D11" s="172"/>
      <c r="E11" s="176"/>
      <c r="F11" s="177"/>
      <c r="G11" s="177"/>
      <c r="H11" s="177"/>
      <c r="I11" s="178"/>
      <c r="J11" s="90"/>
      <c r="K11" s="90"/>
      <c r="L11" s="5"/>
      <c r="M11" s="5"/>
    </row>
    <row r="12" spans="1:13" ht="15.5" x14ac:dyDescent="0.35">
      <c r="A12" s="11"/>
      <c r="B12" s="11"/>
      <c r="C12" s="11"/>
      <c r="D12" s="11"/>
      <c r="E12" s="89"/>
      <c r="F12" s="89"/>
      <c r="G12" s="89"/>
      <c r="H12" s="89"/>
      <c r="I12" s="90"/>
      <c r="J12" s="90"/>
      <c r="K12" s="90"/>
      <c r="L12" s="5"/>
      <c r="M12" s="5"/>
    </row>
    <row r="13" spans="1:13" ht="15.5" x14ac:dyDescent="0.35">
      <c r="A13" s="11"/>
      <c r="B13" s="11"/>
      <c r="C13" s="11"/>
      <c r="D13" s="11"/>
      <c r="E13" s="89"/>
      <c r="F13" s="89"/>
      <c r="G13" s="89"/>
      <c r="H13" s="89"/>
      <c r="I13" s="90"/>
      <c r="J13" s="90"/>
      <c r="K13" s="90"/>
      <c r="L13" s="5"/>
      <c r="M13" s="5"/>
    </row>
    <row r="14" spans="1:13" ht="15.5" hidden="1" x14ac:dyDescent="0.35">
      <c r="A14" s="11"/>
      <c r="B14" s="11"/>
      <c r="C14" s="11"/>
      <c r="D14" s="11"/>
      <c r="E14" s="11"/>
      <c r="F14" s="11"/>
      <c r="G14" s="11"/>
      <c r="H14" s="11"/>
      <c r="I14" s="5"/>
      <c r="J14" s="5"/>
      <c r="K14" s="5"/>
      <c r="L14" s="5"/>
      <c r="M14" s="5"/>
    </row>
    <row r="15" spans="1:13" ht="30" hidden="1" customHeight="1" x14ac:dyDescent="0.35">
      <c r="A15" s="14"/>
      <c r="B15" s="11"/>
      <c r="C15" s="181" t="s">
        <v>21</v>
      </c>
      <c r="D15" s="182"/>
      <c r="E15" s="182"/>
      <c r="F15" s="182"/>
      <c r="G15" s="182"/>
      <c r="H15" s="183"/>
      <c r="I15" s="14"/>
      <c r="J15" s="14"/>
      <c r="K15" s="14"/>
      <c r="L15" s="14"/>
      <c r="M15" s="5"/>
    </row>
    <row r="16" spans="1:13" ht="15.5" hidden="1" x14ac:dyDescent="0.35">
      <c r="A16" s="15"/>
      <c r="B16" s="11"/>
      <c r="C16" s="64"/>
      <c r="D16" s="64"/>
      <c r="E16" s="64"/>
      <c r="F16" s="64"/>
      <c r="G16" s="64"/>
      <c r="H16" s="64"/>
      <c r="I16" s="15"/>
      <c r="J16" s="15"/>
      <c r="K16" s="15"/>
      <c r="L16" s="15"/>
      <c r="M16" s="5"/>
    </row>
    <row r="17" spans="1:13" ht="15.5" hidden="1" x14ac:dyDescent="0.35">
      <c r="A17" s="15"/>
      <c r="B17" s="11"/>
      <c r="C17" s="65"/>
      <c r="D17" s="65"/>
      <c r="E17" s="66" t="s">
        <v>20</v>
      </c>
      <c r="F17" s="184" t="s">
        <v>19</v>
      </c>
      <c r="G17" s="185"/>
      <c r="H17" s="186"/>
      <c r="I17" s="15"/>
      <c r="J17" s="15"/>
      <c r="K17" s="15"/>
      <c r="L17" s="5"/>
      <c r="M17" s="5"/>
    </row>
    <row r="18" spans="1:13" ht="15.75" hidden="1" customHeight="1" x14ac:dyDescent="0.35">
      <c r="A18" s="15"/>
      <c r="B18" s="11"/>
      <c r="C18" s="65"/>
      <c r="D18" s="65"/>
      <c r="E18" s="67" t="s">
        <v>18</v>
      </c>
      <c r="F18" s="190" t="s">
        <v>25</v>
      </c>
      <c r="G18" s="191"/>
      <c r="H18" s="192"/>
      <c r="I18" s="15"/>
      <c r="J18" s="15"/>
      <c r="K18" s="15"/>
      <c r="L18" s="5"/>
      <c r="M18" s="5"/>
    </row>
    <row r="19" spans="1:13" ht="26" hidden="1" x14ac:dyDescent="0.35">
      <c r="A19" s="15"/>
      <c r="B19" s="11"/>
      <c r="C19" s="68" t="s">
        <v>17</v>
      </c>
      <c r="D19" s="68"/>
      <c r="E19" s="69" t="s">
        <v>16</v>
      </c>
      <c r="F19" s="69" t="s">
        <v>15</v>
      </c>
      <c r="G19" s="69" t="s">
        <v>14</v>
      </c>
      <c r="H19" s="69" t="s">
        <v>13</v>
      </c>
      <c r="I19" s="5"/>
      <c r="J19" s="5"/>
      <c r="K19" s="5"/>
      <c r="L19" s="5"/>
      <c r="M19" s="5"/>
    </row>
    <row r="20" spans="1:13" ht="15.5" hidden="1" x14ac:dyDescent="0.35">
      <c r="A20" s="15"/>
      <c r="B20" s="11"/>
      <c r="C20" s="65" t="s">
        <v>12</v>
      </c>
      <c r="D20" s="65"/>
      <c r="E20" s="70">
        <v>120</v>
      </c>
      <c r="F20" s="71">
        <v>114</v>
      </c>
      <c r="G20" s="71">
        <v>2341</v>
      </c>
      <c r="H20" s="70">
        <v>78</v>
      </c>
      <c r="I20" s="5"/>
      <c r="J20" s="5"/>
      <c r="K20" s="5"/>
      <c r="L20" s="5"/>
      <c r="M20" s="5"/>
    </row>
    <row r="21" spans="1:13" ht="15.5" hidden="1" x14ac:dyDescent="0.35">
      <c r="A21" s="15"/>
      <c r="B21" s="11"/>
      <c r="C21" s="65" t="s">
        <v>11</v>
      </c>
      <c r="D21" s="65"/>
      <c r="E21" s="70">
        <v>90</v>
      </c>
      <c r="F21" s="71">
        <v>85</v>
      </c>
      <c r="G21" s="71">
        <v>1743</v>
      </c>
      <c r="H21" s="70">
        <v>58</v>
      </c>
      <c r="I21" s="15"/>
      <c r="J21" s="15"/>
      <c r="K21" s="15"/>
      <c r="L21" s="15"/>
      <c r="M21" s="5"/>
    </row>
    <row r="22" spans="1:13" ht="15.5" hidden="1" x14ac:dyDescent="0.35">
      <c r="A22" s="15"/>
      <c r="B22" s="11"/>
      <c r="C22" s="65" t="s">
        <v>10</v>
      </c>
      <c r="D22" s="65"/>
      <c r="E22" s="70">
        <v>113</v>
      </c>
      <c r="F22" s="71">
        <v>107</v>
      </c>
      <c r="G22" s="71">
        <v>2198</v>
      </c>
      <c r="H22" s="70">
        <v>73</v>
      </c>
      <c r="I22" s="15"/>
      <c r="J22" s="15"/>
      <c r="K22" s="15"/>
      <c r="L22" s="15"/>
      <c r="M22" s="5"/>
    </row>
    <row r="23" spans="1:13" ht="15.5" hidden="1" x14ac:dyDescent="0.35">
      <c r="A23" s="15"/>
      <c r="B23" s="11"/>
      <c r="C23" s="65" t="s">
        <v>9</v>
      </c>
      <c r="D23" s="65"/>
      <c r="E23" s="70">
        <v>98</v>
      </c>
      <c r="F23" s="71">
        <v>93</v>
      </c>
      <c r="G23" s="71">
        <v>1899</v>
      </c>
      <c r="H23" s="70">
        <v>63</v>
      </c>
      <c r="I23" s="15"/>
      <c r="J23" s="15"/>
      <c r="K23" s="15"/>
      <c r="L23" s="15"/>
      <c r="M23" s="5"/>
    </row>
    <row r="24" spans="1:13" hidden="1" x14ac:dyDescent="0.35">
      <c r="A24" s="15"/>
      <c r="B24" s="11"/>
      <c r="C24" s="65"/>
      <c r="D24" s="65"/>
      <c r="E24" s="65"/>
      <c r="F24" s="65"/>
      <c r="G24" s="65"/>
      <c r="H24" s="65"/>
      <c r="I24" s="15"/>
      <c r="J24" s="15"/>
      <c r="K24" s="15"/>
      <c r="L24" s="15"/>
      <c r="M24" s="4"/>
    </row>
    <row r="25" spans="1:13" hidden="1" x14ac:dyDescent="0.35">
      <c r="A25" s="15"/>
      <c r="B25" s="16"/>
      <c r="C25" s="72" t="s">
        <v>7</v>
      </c>
      <c r="D25" s="72"/>
      <c r="E25" s="73">
        <v>1050</v>
      </c>
      <c r="F25" s="187">
        <v>850</v>
      </c>
      <c r="G25" s="188"/>
      <c r="H25" s="189"/>
      <c r="I25" s="15"/>
      <c r="J25" s="15"/>
      <c r="K25" s="15"/>
      <c r="L25" s="15"/>
      <c r="M25" s="3"/>
    </row>
    <row r="26" spans="1:13" hidden="1" x14ac:dyDescent="0.35">
      <c r="A26" s="15"/>
      <c r="B26" s="179"/>
      <c r="C26" s="180"/>
      <c r="D26" s="180"/>
      <c r="E26" s="180"/>
      <c r="F26" s="180"/>
      <c r="G26" s="180"/>
      <c r="H26" s="179"/>
      <c r="I26" s="179"/>
      <c r="J26" s="157"/>
      <c r="K26" s="157"/>
      <c r="L26" s="15"/>
      <c r="M26" s="15"/>
    </row>
    <row r="27" spans="1:13" ht="15" thickBot="1" x14ac:dyDescent="0.4">
      <c r="A27" s="15"/>
      <c r="B27" s="179"/>
      <c r="C27" s="179"/>
      <c r="D27" s="179"/>
      <c r="E27" s="179"/>
      <c r="F27" s="179"/>
      <c r="G27" s="179"/>
      <c r="H27" s="179"/>
      <c r="I27" s="17"/>
      <c r="J27" s="17"/>
      <c r="K27" s="17"/>
      <c r="L27" s="15"/>
      <c r="M27" s="2"/>
    </row>
    <row r="28" spans="1:13" ht="15.75" customHeight="1" x14ac:dyDescent="0.35">
      <c r="A28" s="15"/>
      <c r="B28" s="193" t="s">
        <v>178</v>
      </c>
      <c r="C28" s="194"/>
      <c r="D28" s="194"/>
      <c r="E28" s="194"/>
      <c r="F28" s="194"/>
      <c r="G28" s="194"/>
      <c r="H28" s="194"/>
      <c r="I28" s="194"/>
      <c r="J28" s="194"/>
      <c r="K28" s="194"/>
      <c r="L28" s="195"/>
      <c r="M28" s="2"/>
    </row>
    <row r="29" spans="1:13" ht="15.75" customHeight="1" thickBot="1" x14ac:dyDescent="0.4">
      <c r="A29" s="18"/>
      <c r="B29" s="196"/>
      <c r="C29" s="197"/>
      <c r="D29" s="197"/>
      <c r="E29" s="197"/>
      <c r="F29" s="197"/>
      <c r="G29" s="197"/>
      <c r="H29" s="197"/>
      <c r="I29" s="197"/>
      <c r="J29" s="197"/>
      <c r="K29" s="197"/>
      <c r="L29" s="198"/>
      <c r="M29" s="19"/>
    </row>
    <row r="30" spans="1:13" ht="15.75" customHeight="1" x14ac:dyDescent="0.35">
      <c r="A30" s="18"/>
      <c r="B30" s="30"/>
      <c r="C30" s="30"/>
      <c r="D30" s="30"/>
      <c r="E30" s="30"/>
      <c r="F30" s="30"/>
      <c r="G30" s="30"/>
      <c r="H30" s="30"/>
      <c r="I30" s="30"/>
      <c r="J30" s="30"/>
      <c r="K30" s="30"/>
      <c r="L30" s="30"/>
      <c r="M30" s="19"/>
    </row>
    <row r="31" spans="1:13" ht="15.75" customHeight="1" x14ac:dyDescent="0.35">
      <c r="A31" s="15"/>
      <c r="B31" s="30"/>
      <c r="C31" s="30"/>
      <c r="D31" s="30"/>
      <c r="E31" s="30"/>
      <c r="F31" s="30"/>
      <c r="G31" s="30"/>
      <c r="H31" s="30"/>
      <c r="I31" s="30"/>
      <c r="J31" s="30"/>
      <c r="K31" s="30"/>
      <c r="L31" s="30"/>
      <c r="M31" s="3"/>
    </row>
    <row r="32" spans="1:13" ht="15.75" customHeight="1" x14ac:dyDescent="0.35">
      <c r="A32" s="15"/>
      <c r="B32" s="30"/>
      <c r="C32" s="30"/>
      <c r="D32" s="30"/>
      <c r="E32" s="30"/>
      <c r="F32" s="30"/>
      <c r="G32" s="30"/>
      <c r="H32" s="30"/>
      <c r="I32" s="30"/>
      <c r="J32" s="30"/>
      <c r="K32" s="30"/>
      <c r="L32" s="30"/>
      <c r="M32" s="3"/>
    </row>
    <row r="33" spans="1:13" ht="60.75" customHeight="1" x14ac:dyDescent="0.35">
      <c r="A33" s="15"/>
      <c r="B33" s="30"/>
      <c r="C33" s="30"/>
      <c r="D33" s="30"/>
      <c r="E33" s="30"/>
      <c r="F33" s="30"/>
      <c r="G33" s="30"/>
      <c r="H33" s="30"/>
      <c r="I33" s="30"/>
      <c r="J33" s="30"/>
      <c r="K33" s="30"/>
      <c r="L33" s="30"/>
      <c r="M33" s="3"/>
    </row>
    <row r="34" spans="1:13" ht="15.75" customHeight="1" thickBot="1" x14ac:dyDescent="0.4">
      <c r="A34" s="15"/>
      <c r="B34" s="30"/>
      <c r="C34" s="30"/>
      <c r="D34" s="30"/>
      <c r="E34" s="30"/>
      <c r="F34" s="30"/>
      <c r="G34" s="30"/>
      <c r="H34" s="30"/>
      <c r="I34" s="30"/>
      <c r="J34" s="30"/>
      <c r="K34" s="30"/>
      <c r="L34" s="30"/>
      <c r="M34" s="3"/>
    </row>
    <row r="35" spans="1:13" ht="45" customHeight="1" x14ac:dyDescent="0.35">
      <c r="A35" s="18"/>
      <c r="B35" s="193" t="s">
        <v>176</v>
      </c>
      <c r="C35" s="194"/>
      <c r="D35" s="194"/>
      <c r="E35" s="194"/>
      <c r="F35" s="194"/>
      <c r="G35" s="194"/>
      <c r="H35" s="194"/>
      <c r="I35" s="194"/>
      <c r="J35" s="194"/>
      <c r="K35" s="194"/>
      <c r="L35" s="195"/>
      <c r="M35" s="20"/>
    </row>
    <row r="36" spans="1:13" ht="15.5" x14ac:dyDescent="0.35">
      <c r="A36" s="11"/>
      <c r="B36" s="204" t="s">
        <v>177</v>
      </c>
      <c r="C36" s="205"/>
      <c r="D36" s="205"/>
      <c r="E36" s="205"/>
      <c r="F36" s="205"/>
      <c r="G36" s="205"/>
      <c r="H36" s="205"/>
      <c r="I36" s="205"/>
      <c r="J36" s="205"/>
      <c r="K36" s="205"/>
      <c r="L36" s="206"/>
      <c r="M36" s="20"/>
    </row>
    <row r="37" spans="1:13" ht="31.5" customHeight="1" thickBot="1" x14ac:dyDescent="0.4">
      <c r="A37" s="11"/>
      <c r="B37" s="196"/>
      <c r="C37" s="197"/>
      <c r="D37" s="197"/>
      <c r="E37" s="197"/>
      <c r="F37" s="197"/>
      <c r="G37" s="197"/>
      <c r="H37" s="197"/>
      <c r="I37" s="197"/>
      <c r="J37" s="197"/>
      <c r="K37" s="197"/>
      <c r="L37" s="198"/>
      <c r="M37" s="21"/>
    </row>
    <row r="38" spans="1:13" ht="30.75" customHeight="1" x14ac:dyDescent="0.35">
      <c r="A38" s="11"/>
      <c r="B38" s="11"/>
      <c r="C38" s="22"/>
      <c r="D38" s="22"/>
      <c r="E38" s="22"/>
      <c r="F38" s="1"/>
      <c r="G38" s="1"/>
      <c r="H38" s="1"/>
      <c r="I38" s="1"/>
      <c r="J38" s="1"/>
      <c r="K38" s="1"/>
      <c r="L38" s="1"/>
      <c r="M38" s="6"/>
    </row>
    <row r="39" spans="1:13" ht="15.5" x14ac:dyDescent="0.35">
      <c r="A39" s="11"/>
      <c r="B39" s="11"/>
      <c r="C39" s="200"/>
      <c r="D39" s="200"/>
      <c r="E39" s="200"/>
      <c r="F39" s="200"/>
      <c r="G39" s="200"/>
      <c r="H39" s="200"/>
      <c r="I39" s="200"/>
      <c r="J39" s="200"/>
      <c r="K39" s="200"/>
      <c r="L39" s="200"/>
    </row>
    <row r="40" spans="1:13" ht="15.5" x14ac:dyDescent="0.35">
      <c r="A40" s="11"/>
      <c r="B40" s="11"/>
      <c r="C40" s="23"/>
      <c r="D40" s="148"/>
      <c r="E40" s="23"/>
      <c r="F40" s="23"/>
      <c r="G40" s="23"/>
      <c r="H40" s="23"/>
      <c r="I40" s="23"/>
      <c r="J40" s="203" t="s">
        <v>155</v>
      </c>
      <c r="K40" s="203"/>
      <c r="L40" s="23"/>
    </row>
    <row r="41" spans="1:13" ht="27" customHeight="1" x14ac:dyDescent="0.35">
      <c r="A41" s="11"/>
      <c r="B41" s="11"/>
      <c r="C41" s="34" t="s">
        <v>158</v>
      </c>
      <c r="D41" s="201" t="s">
        <v>159</v>
      </c>
      <c r="E41" s="202"/>
      <c r="F41" s="24" t="s">
        <v>160</v>
      </c>
      <c r="G41" s="24" t="s">
        <v>179</v>
      </c>
      <c r="H41" s="24" t="s">
        <v>161</v>
      </c>
      <c r="I41" s="24" t="s">
        <v>162</v>
      </c>
      <c r="J41" s="158" t="s">
        <v>157</v>
      </c>
      <c r="K41" s="158" t="s">
        <v>156</v>
      </c>
      <c r="L41" s="158" t="s">
        <v>6</v>
      </c>
    </row>
    <row r="42" spans="1:13" ht="15.75" customHeight="1" x14ac:dyDescent="0.35">
      <c r="A42" s="11"/>
      <c r="B42" s="207" t="s">
        <v>8</v>
      </c>
      <c r="C42" s="25"/>
      <c r="D42" s="149"/>
      <c r="E42" s="149"/>
      <c r="F42" s="8"/>
      <c r="G42" s="156"/>
      <c r="H42" s="8"/>
      <c r="I42" s="8"/>
      <c r="J42" s="111" t="str">
        <f>IF(OR(C42="",D42="",E42="",F42="",G42="",H42="",I42=""),"",IFERROR(IF(I42="Nein","",VLOOKUP(G42,FördersätzePPP,7,0)),""))</f>
        <v/>
      </c>
      <c r="K42" s="111" t="str">
        <f>IF(OR(C42="",D42="",E42="",F42="",G42="",H42="",I42=""),"",IFERROR(IF(I42="Ausschließlich","",'Formeln &amp; Funktionen'!E6),""))</f>
        <v/>
      </c>
      <c r="L42" s="111" t="str">
        <f>'Formeln &amp; Funktionen'!G6</f>
        <v/>
      </c>
    </row>
    <row r="43" spans="1:13" ht="15.75" customHeight="1" x14ac:dyDescent="0.35">
      <c r="A43" s="11"/>
      <c r="B43" s="207"/>
      <c r="C43" s="25"/>
      <c r="D43" s="149"/>
      <c r="E43" s="149"/>
      <c r="F43" s="8"/>
      <c r="G43" s="156"/>
      <c r="H43" s="8"/>
      <c r="I43" s="8"/>
      <c r="J43" s="111" t="str">
        <f>IF(OR(C43="",D43="",E43="",F43="",G43="",H43="",I43=""),"",IFERROR(IF(I43="Nein","",VLOOKUP(G43,FördersätzePPP,7,0)),""))</f>
        <v/>
      </c>
      <c r="K43" s="111" t="str">
        <f>IF(OR(C43="",D43="",E43="",F43="",G43="",H43="",I43=""),"",IFERROR(IF(I43="Ausschließlich","",'Formeln &amp; Funktionen'!E7),""))</f>
        <v/>
      </c>
      <c r="L43" s="111" t="str">
        <f>'Formeln &amp; Funktionen'!G7</f>
        <v/>
      </c>
    </row>
    <row r="44" spans="1:13" ht="15.75" customHeight="1" x14ac:dyDescent="0.35">
      <c r="A44" s="11"/>
      <c r="B44" s="207"/>
      <c r="C44" s="25"/>
      <c r="D44" s="149"/>
      <c r="E44" s="149"/>
      <c r="F44" s="8"/>
      <c r="G44" s="156"/>
      <c r="H44" s="8"/>
      <c r="I44" s="8"/>
      <c r="J44" s="111" t="str">
        <f t="shared" ref="J44:J51" si="0">IF(OR(C44="",D44="",E44="",F44="",G44="",H44="",I44=""),"",IFERROR(IF(I44="Nein","",VLOOKUP(G44,FördersätzePPP,7,0)),""))</f>
        <v/>
      </c>
      <c r="K44" s="111" t="str">
        <f>IF(OR(C44="",D44="",E44="",F44="",G44="",H44="",I44=""),"",IFERROR(IF(I44="Ausschließlich","",'Formeln &amp; Funktionen'!E8),""))</f>
        <v/>
      </c>
      <c r="L44" s="111" t="str">
        <f>'Formeln &amp; Funktionen'!G8</f>
        <v/>
      </c>
    </row>
    <row r="45" spans="1:13" ht="15.75" customHeight="1" x14ac:dyDescent="0.35">
      <c r="A45" s="11"/>
      <c r="B45" s="207"/>
      <c r="C45" s="25"/>
      <c r="D45" s="149"/>
      <c r="E45" s="149"/>
      <c r="F45" s="8"/>
      <c r="G45" s="156"/>
      <c r="H45" s="8"/>
      <c r="I45" s="8"/>
      <c r="J45" s="111" t="str">
        <f t="shared" si="0"/>
        <v/>
      </c>
      <c r="K45" s="111" t="str">
        <f>IF(OR(C45="",D45="",E45="",F45="",G45="",H45="",I45=""),"",IFERROR(IF(I45="Ausschließlich","",'Formeln &amp; Funktionen'!E9),""))</f>
        <v/>
      </c>
      <c r="L45" s="111" t="str">
        <f>'Formeln &amp; Funktionen'!G9</f>
        <v/>
      </c>
    </row>
    <row r="46" spans="1:13" ht="15.75" customHeight="1" x14ac:dyDescent="0.35">
      <c r="A46" s="11"/>
      <c r="B46" s="207"/>
      <c r="C46" s="25"/>
      <c r="D46" s="149"/>
      <c r="E46" s="149"/>
      <c r="F46" s="8"/>
      <c r="G46" s="156"/>
      <c r="H46" s="8"/>
      <c r="I46" s="8"/>
      <c r="J46" s="111" t="str">
        <f>IF(OR(C46="",D46="",E46="",F46="",G46="",H46="",I46=""),"",IFERROR(IF(I46="Nein","",VLOOKUP(G46,FördersätzePPP,7,0)),""))</f>
        <v/>
      </c>
      <c r="K46" s="111" t="str">
        <f>IF(OR(C46="",D46="",E46="",F46="",G46="",H46="",I46=""),"",IFERROR(IF(I46="Ausschließlich","",'Formeln &amp; Funktionen'!E10),""))</f>
        <v/>
      </c>
      <c r="L46" s="111" t="str">
        <f>'Formeln &amp; Funktionen'!G10</f>
        <v/>
      </c>
    </row>
    <row r="47" spans="1:13" ht="15.75" customHeight="1" x14ac:dyDescent="0.35">
      <c r="A47" s="11"/>
      <c r="B47" s="207"/>
      <c r="C47" s="25"/>
      <c r="D47" s="149"/>
      <c r="E47" s="149"/>
      <c r="F47" s="8"/>
      <c r="G47" s="156"/>
      <c r="H47" s="8"/>
      <c r="I47" s="8"/>
      <c r="J47" s="111" t="str">
        <f t="shared" si="0"/>
        <v/>
      </c>
      <c r="K47" s="111" t="str">
        <f>IF(OR(C47="",D47="",E47="",F47="",G47="",H47="",I47=""),"",IFERROR(IF(I47="Ausschließlich","",'Formeln &amp; Funktionen'!E11),""))</f>
        <v/>
      </c>
      <c r="L47" s="111" t="str">
        <f>'Formeln &amp; Funktionen'!G11</f>
        <v/>
      </c>
    </row>
    <row r="48" spans="1:13" x14ac:dyDescent="0.35">
      <c r="A48" s="11"/>
      <c r="B48" s="207"/>
      <c r="C48" s="25"/>
      <c r="D48" s="149"/>
      <c r="E48" s="149"/>
      <c r="F48" s="8"/>
      <c r="G48" s="156"/>
      <c r="H48" s="8"/>
      <c r="I48" s="8"/>
      <c r="J48" s="111" t="str">
        <f t="shared" si="0"/>
        <v/>
      </c>
      <c r="K48" s="111" t="str">
        <f>IF(OR(C48="",D48="",E48="",F48="",G48="",H48="",I48=""),"",IFERROR(IF(I48="Ausschließlich","",'Formeln &amp; Funktionen'!E12),""))</f>
        <v/>
      </c>
      <c r="L48" s="111" t="str">
        <f>'Formeln &amp; Funktionen'!G12</f>
        <v/>
      </c>
    </row>
    <row r="49" spans="1:12" x14ac:dyDescent="0.35">
      <c r="A49" s="11"/>
      <c r="B49" s="207"/>
      <c r="C49" s="25"/>
      <c r="D49" s="149"/>
      <c r="E49" s="149"/>
      <c r="F49" s="8"/>
      <c r="G49" s="156"/>
      <c r="H49" s="8"/>
      <c r="I49" s="8"/>
      <c r="J49" s="111" t="str">
        <f t="shared" si="0"/>
        <v/>
      </c>
      <c r="K49" s="111" t="str">
        <f>IF(OR(C49="",D49="",E49="",F49="",G49="",H49="",I49=""),"",IFERROR(IF(I49="Ausschließlich","",'Formeln &amp; Funktionen'!E13),""))</f>
        <v/>
      </c>
      <c r="L49" s="111" t="str">
        <f>'Formeln &amp; Funktionen'!G13</f>
        <v/>
      </c>
    </row>
    <row r="50" spans="1:12" x14ac:dyDescent="0.35">
      <c r="A50" s="11"/>
      <c r="B50" s="207"/>
      <c r="C50" s="25"/>
      <c r="D50" s="149"/>
      <c r="E50" s="149"/>
      <c r="F50" s="8"/>
      <c r="G50" s="156"/>
      <c r="H50" s="8"/>
      <c r="I50" s="8"/>
      <c r="J50" s="111" t="str">
        <f t="shared" si="0"/>
        <v/>
      </c>
      <c r="K50" s="111" t="str">
        <f>IF(OR(C50="",D50="",E50="",F50="",G50="",H50="",I50=""),"",IFERROR(IF(I50="Ausschließlich","",'Formeln &amp; Funktionen'!E14),""))</f>
        <v/>
      </c>
      <c r="L50" s="111" t="str">
        <f>'Formeln &amp; Funktionen'!G14</f>
        <v/>
      </c>
    </row>
    <row r="51" spans="1:12" x14ac:dyDescent="0.35">
      <c r="A51" s="11"/>
      <c r="B51" s="207"/>
      <c r="C51" s="25"/>
      <c r="D51" s="149"/>
      <c r="E51" s="149"/>
      <c r="F51" s="8"/>
      <c r="G51" s="156"/>
      <c r="H51" s="8"/>
      <c r="I51" s="8"/>
      <c r="J51" s="111" t="str">
        <f t="shared" si="0"/>
        <v/>
      </c>
      <c r="K51" s="111" t="str">
        <f>IF(OR(C51="",D51="",E51="",F51="",G51="",H51="",I51=""),"",IFERROR(IF(I51="Ausschließlich","",'Formeln &amp; Funktionen'!E15),""))</f>
        <v/>
      </c>
      <c r="L51" s="111" t="str">
        <f>'Formeln &amp; Funktionen'!G15</f>
        <v/>
      </c>
    </row>
    <row r="52" spans="1:12" x14ac:dyDescent="0.35">
      <c r="A52" s="11"/>
      <c r="B52" s="11"/>
      <c r="C52" s="22"/>
      <c r="D52" s="22"/>
      <c r="E52" s="22"/>
      <c r="F52" s="22"/>
      <c r="G52" s="22"/>
      <c r="H52" s="129"/>
      <c r="I52" s="9"/>
      <c r="J52" s="203" t="s">
        <v>155</v>
      </c>
      <c r="K52" s="203"/>
      <c r="L52" s="10"/>
    </row>
    <row r="53" spans="1:12" ht="27" customHeight="1" x14ac:dyDescent="0.35">
      <c r="A53" s="11"/>
      <c r="B53" s="11"/>
      <c r="C53" s="34" t="s">
        <v>158</v>
      </c>
      <c r="D53" s="201" t="s">
        <v>159</v>
      </c>
      <c r="E53" s="202"/>
      <c r="F53" s="24" t="s">
        <v>160</v>
      </c>
      <c r="G53" s="24" t="s">
        <v>179</v>
      </c>
      <c r="H53" s="24" t="s">
        <v>161</v>
      </c>
      <c r="I53" s="24" t="s">
        <v>162</v>
      </c>
      <c r="J53" s="158" t="s">
        <v>157</v>
      </c>
      <c r="K53" s="158" t="s">
        <v>156</v>
      </c>
      <c r="L53" s="158" t="s">
        <v>6</v>
      </c>
    </row>
    <row r="54" spans="1:12" ht="15.75" customHeight="1" x14ac:dyDescent="0.35">
      <c r="A54" s="11"/>
      <c r="B54" s="207" t="s">
        <v>150</v>
      </c>
      <c r="C54" s="25"/>
      <c r="D54" s="149"/>
      <c r="E54" s="149"/>
      <c r="F54" s="8"/>
      <c r="G54" s="156"/>
      <c r="H54" s="8"/>
      <c r="I54" s="8"/>
      <c r="J54" s="111" t="str">
        <f>IF(OR(C54="",D54="",E54="",F54="",G54="",H54="",I54=""),"",IFERROR(IF(I54="Nein","",VLOOKUP(G54,FördersätzePPP,8,0)),""))</f>
        <v/>
      </c>
      <c r="K54" s="111" t="str">
        <f>IF(OR(C54="",D54="",E54="",F54="",G54="",H54="",I54=""),"",IFERROR(IF(I54="Ausschließlich","",'Formeln &amp; Funktionen'!E17),""))</f>
        <v/>
      </c>
      <c r="L54" s="111" t="str">
        <f>'Formeln &amp; Funktionen'!G17</f>
        <v/>
      </c>
    </row>
    <row r="55" spans="1:12" ht="15.75" customHeight="1" x14ac:dyDescent="0.35">
      <c r="A55" s="11"/>
      <c r="B55" s="207"/>
      <c r="C55" s="25"/>
      <c r="D55" s="149"/>
      <c r="E55" s="149"/>
      <c r="F55" s="8"/>
      <c r="G55" s="156"/>
      <c r="H55" s="8"/>
      <c r="I55" s="8"/>
      <c r="J55" s="111" t="str">
        <f>IF(OR(C55="",D55="",E55="",F55="",G55="",H55="",I55=""),"",IFERROR(IF(I55="Nein","",VLOOKUP(G55,FördersätzePPP,8,0)),""))</f>
        <v/>
      </c>
      <c r="K55" s="111" t="str">
        <f>IF(OR(C55="",D55="",E55="",F55="",G55="",H55="",I55=""),"",IFERROR(IF(I55="Ausschließlich","",'Formeln &amp; Funktionen'!E18),""))</f>
        <v/>
      </c>
      <c r="L55" s="111" t="str">
        <f>'Formeln &amp; Funktionen'!G18</f>
        <v/>
      </c>
    </row>
    <row r="56" spans="1:12" ht="15.75" customHeight="1" x14ac:dyDescent="0.35">
      <c r="A56" s="11"/>
      <c r="B56" s="207"/>
      <c r="C56" s="25"/>
      <c r="D56" s="149"/>
      <c r="E56" s="149"/>
      <c r="F56" s="8"/>
      <c r="G56" s="156"/>
      <c r="H56" s="8"/>
      <c r="I56" s="8"/>
      <c r="J56" s="111" t="str">
        <f t="shared" ref="J56:J63" si="1">IF(OR(C56="",D56="",E56="",F56="",G56="",H56="",I56=""),"",IFERROR(IF(I56="Nein","",VLOOKUP(G56,FördersätzePPP,8,0)),""))</f>
        <v/>
      </c>
      <c r="K56" s="111" t="str">
        <f>IF(OR(C56="",D56="",E56="",F56="",G56="",H56="",I56=""),"",IFERROR(IF(I56="Ausschließlich","",'Formeln &amp; Funktionen'!E19),""))</f>
        <v/>
      </c>
      <c r="L56" s="111" t="str">
        <f>'Formeln &amp; Funktionen'!G19</f>
        <v/>
      </c>
    </row>
    <row r="57" spans="1:12" ht="15.75" customHeight="1" x14ac:dyDescent="0.35">
      <c r="A57" s="11"/>
      <c r="B57" s="207"/>
      <c r="C57" s="25"/>
      <c r="D57" s="149"/>
      <c r="E57" s="149"/>
      <c r="F57" s="8"/>
      <c r="G57" s="156"/>
      <c r="H57" s="8"/>
      <c r="I57" s="8"/>
      <c r="J57" s="111" t="str">
        <f t="shared" si="1"/>
        <v/>
      </c>
      <c r="K57" s="111" t="str">
        <f>IF(OR(C57="",D57="",E57="",F57="",G57="",H57="",I57=""),"",IFERROR(IF(I57="Ausschließlich","",'Formeln &amp; Funktionen'!E20),""))</f>
        <v/>
      </c>
      <c r="L57" s="111" t="str">
        <f>'Formeln &amp; Funktionen'!G20</f>
        <v/>
      </c>
    </row>
    <row r="58" spans="1:12" ht="15.75" customHeight="1" x14ac:dyDescent="0.35">
      <c r="A58" s="11"/>
      <c r="B58" s="207"/>
      <c r="C58" s="25"/>
      <c r="D58" s="149"/>
      <c r="E58" s="149"/>
      <c r="F58" s="8"/>
      <c r="G58" s="156"/>
      <c r="H58" s="8"/>
      <c r="I58" s="8"/>
      <c r="J58" s="111" t="str">
        <f t="shared" si="1"/>
        <v/>
      </c>
      <c r="K58" s="111" t="str">
        <f>IF(OR(C58="",D58="",E58="",F58="",G58="",H58="",I58=""),"",IFERROR(IF(I58="Ausschließlich","",'Formeln &amp; Funktionen'!E21),""))</f>
        <v/>
      </c>
      <c r="L58" s="111" t="str">
        <f>'Formeln &amp; Funktionen'!G21</f>
        <v/>
      </c>
    </row>
    <row r="59" spans="1:12" ht="15.75" customHeight="1" x14ac:dyDescent="0.35">
      <c r="A59" s="11"/>
      <c r="B59" s="207"/>
      <c r="C59" s="25"/>
      <c r="D59" s="149"/>
      <c r="E59" s="149"/>
      <c r="F59" s="8"/>
      <c r="G59" s="156"/>
      <c r="H59" s="8"/>
      <c r="I59" s="8"/>
      <c r="J59" s="111" t="str">
        <f t="shared" si="1"/>
        <v/>
      </c>
      <c r="K59" s="111" t="str">
        <f>IF(OR(C59="",D59="",E59="",F59="",G59="",H59="",I59=""),"",IFERROR(IF(I59="Ausschließlich","",'Formeln &amp; Funktionen'!E22),""))</f>
        <v/>
      </c>
      <c r="L59" s="111" t="str">
        <f>'Formeln &amp; Funktionen'!G22</f>
        <v/>
      </c>
    </row>
    <row r="60" spans="1:12" ht="15" customHeight="1" x14ac:dyDescent="0.35">
      <c r="A60" s="11"/>
      <c r="B60" s="207"/>
      <c r="C60" s="25"/>
      <c r="D60" s="149"/>
      <c r="E60" s="149"/>
      <c r="F60" s="8"/>
      <c r="G60" s="156"/>
      <c r="H60" s="8"/>
      <c r="I60" s="8"/>
      <c r="J60" s="111" t="str">
        <f t="shared" si="1"/>
        <v/>
      </c>
      <c r="K60" s="111" t="str">
        <f>IF(OR(C60="",D60="",E60="",F60="",G60="",H60="",I60=""),"",IFERROR(IF(I60="Ausschließlich","",'Formeln &amp; Funktionen'!E23),""))</f>
        <v/>
      </c>
      <c r="L60" s="111" t="str">
        <f>'Formeln &amp; Funktionen'!G23</f>
        <v/>
      </c>
    </row>
    <row r="61" spans="1:12" ht="15" customHeight="1" x14ac:dyDescent="0.35">
      <c r="A61" s="11"/>
      <c r="B61" s="207"/>
      <c r="C61" s="25"/>
      <c r="D61" s="149"/>
      <c r="E61" s="149"/>
      <c r="F61" s="8"/>
      <c r="G61" s="156"/>
      <c r="H61" s="8"/>
      <c r="I61" s="8"/>
      <c r="J61" s="111" t="str">
        <f t="shared" si="1"/>
        <v/>
      </c>
      <c r="K61" s="111" t="str">
        <f>IF(OR(C61="",D61="",E61="",F61="",G61="",H61="",I61=""),"",IFERROR(IF(I61="Ausschließlich","",'Formeln &amp; Funktionen'!E24),""))</f>
        <v/>
      </c>
      <c r="L61" s="111" t="str">
        <f>'Formeln &amp; Funktionen'!G24</f>
        <v/>
      </c>
    </row>
    <row r="62" spans="1:12" ht="15" customHeight="1" x14ac:dyDescent="0.35">
      <c r="A62" s="11"/>
      <c r="B62" s="207"/>
      <c r="C62" s="25"/>
      <c r="D62" s="149"/>
      <c r="E62" s="149"/>
      <c r="F62" s="8"/>
      <c r="G62" s="156"/>
      <c r="H62" s="8"/>
      <c r="I62" s="8"/>
      <c r="J62" s="111" t="str">
        <f t="shared" si="1"/>
        <v/>
      </c>
      <c r="K62" s="111" t="str">
        <f>IF(OR(C62="",D62="",E62="",F62="",G62="",H62="",I62=""),"",IFERROR(IF(I62="Ausschließlich","",'Formeln &amp; Funktionen'!E25),""))</f>
        <v/>
      </c>
      <c r="L62" s="111" t="str">
        <f>'Formeln &amp; Funktionen'!G25</f>
        <v/>
      </c>
    </row>
    <row r="63" spans="1:12" ht="15" customHeight="1" x14ac:dyDescent="0.35">
      <c r="A63" s="11"/>
      <c r="B63" s="207"/>
      <c r="C63" s="25"/>
      <c r="D63" s="149"/>
      <c r="E63" s="149"/>
      <c r="F63" s="8"/>
      <c r="G63" s="156"/>
      <c r="H63" s="8"/>
      <c r="I63" s="8"/>
      <c r="J63" s="111" t="str">
        <f t="shared" si="1"/>
        <v/>
      </c>
      <c r="K63" s="111" t="str">
        <f>IF(OR(C63="",D63="",E63="",F63="",G63="",H63="",I63=""),"",IFERROR(IF(I63="Ausschließlich","",'Formeln &amp; Funktionen'!E26),""))</f>
        <v/>
      </c>
      <c r="L63" s="111" t="str">
        <f>'Formeln &amp; Funktionen'!G26</f>
        <v/>
      </c>
    </row>
    <row r="64" spans="1:12" ht="15" customHeight="1" x14ac:dyDescent="0.35">
      <c r="A64" s="11"/>
      <c r="B64" s="165"/>
      <c r="C64" s="88"/>
      <c r="D64" s="88"/>
      <c r="E64" s="130"/>
      <c r="F64" s="130"/>
      <c r="G64" s="130"/>
      <c r="H64" s="130"/>
      <c r="I64" s="130"/>
      <c r="J64" s="130"/>
      <c r="K64" s="130"/>
      <c r="L64" s="130"/>
    </row>
    <row r="65" spans="1:13" ht="24" customHeight="1" x14ac:dyDescent="0.35">
      <c r="A65" s="11"/>
      <c r="B65" s="11"/>
      <c r="C65" s="160" t="s">
        <v>163</v>
      </c>
      <c r="D65" s="11"/>
      <c r="E65" s="11"/>
      <c r="F65" s="11"/>
      <c r="G65" s="11"/>
      <c r="H65" s="11"/>
      <c r="I65" s="11"/>
      <c r="J65" s="159" t="str">
        <f>IF(SUM(J42:J51,J54:J63)=0,"",SUM(J42:J51,J54:J63))</f>
        <v/>
      </c>
      <c r="K65" s="159" t="str">
        <f>IF(SUM(K42:K51,K54:K63)=0,"",SUM(K42:K51,K54:K63))</f>
        <v/>
      </c>
      <c r="L65" s="159" t="str">
        <f>IFERROR(IF(SUM(L42:L51,L54:L63)&gt;VLOOKUP(E7,FördersätzePPP,9,0),"siehe unten",SUM(L42:L51,L54:L63)),"")</f>
        <v/>
      </c>
    </row>
    <row r="66" spans="1:13" ht="18" x14ac:dyDescent="0.4">
      <c r="A66" s="11"/>
      <c r="B66" s="11"/>
      <c r="C66" s="11"/>
      <c r="D66" s="11"/>
      <c r="E66" s="11"/>
      <c r="F66" s="11"/>
      <c r="G66" s="11"/>
      <c r="H66" s="26"/>
      <c r="I66" s="11"/>
      <c r="J66" s="11"/>
      <c r="K66" s="11"/>
      <c r="M66" s="7"/>
    </row>
    <row r="67" spans="1:13" x14ac:dyDescent="0.35">
      <c r="A67" s="11"/>
      <c r="B67" s="11"/>
      <c r="C67" s="11"/>
      <c r="D67" s="11"/>
      <c r="E67" s="11"/>
      <c r="F67" s="11"/>
      <c r="G67" s="11"/>
      <c r="H67" s="11"/>
      <c r="I67" s="11"/>
      <c r="J67" s="11"/>
      <c r="K67" s="11"/>
      <c r="L67" s="11"/>
      <c r="M67" s="7"/>
    </row>
    <row r="68" spans="1:13" x14ac:dyDescent="0.35">
      <c r="A68" s="11"/>
      <c r="B68" s="11"/>
      <c r="C68" s="11"/>
      <c r="D68" s="11"/>
      <c r="E68" s="11"/>
      <c r="F68" s="11"/>
      <c r="G68" s="11"/>
      <c r="H68" s="11"/>
      <c r="I68" s="11"/>
      <c r="J68" s="11"/>
      <c r="K68" s="11"/>
      <c r="L68" s="11"/>
      <c r="M68" s="7"/>
    </row>
    <row r="69" spans="1:13" ht="20.149999999999999" customHeight="1" x14ac:dyDescent="0.35">
      <c r="A69" s="11"/>
      <c r="B69" s="199" t="str">
        <f>IFERROR(IF(L65&gt;VLOOKUP(E7,FördersätzePPP,9,0),"Das maximale Antragsvolumen beträgt laut Ausschreibung pro Projekt und Jahr "&amp;TEXT(VLOOKUP(E7,FördersätzePPP,9,0),"#.##0,00")&amp;" Euro. Dieser Betrag darf nicht überschritten werden.",""),"")</f>
        <v/>
      </c>
      <c r="C69" s="199"/>
      <c r="D69" s="199"/>
      <c r="E69" s="199"/>
      <c r="F69" s="199"/>
      <c r="G69" s="199"/>
      <c r="H69" s="199"/>
      <c r="I69" s="199"/>
      <c r="J69" s="199"/>
      <c r="K69" s="199"/>
      <c r="L69" s="199"/>
      <c r="M69" s="7"/>
    </row>
    <row r="70" spans="1:13" x14ac:dyDescent="0.35">
      <c r="A70" s="11"/>
      <c r="B70" s="27"/>
      <c r="C70" s="28"/>
      <c r="D70" s="28"/>
      <c r="E70" s="28"/>
      <c r="F70" s="11"/>
      <c r="G70" s="11"/>
      <c r="H70" s="11"/>
      <c r="I70" s="27"/>
      <c r="J70" s="27"/>
      <c r="K70" s="27"/>
      <c r="L70" s="27"/>
      <c r="M70" s="7"/>
    </row>
    <row r="71" spans="1:13" ht="51.75" customHeight="1" x14ac:dyDescent="0.35">
      <c r="A71" s="11"/>
      <c r="B71" s="15"/>
      <c r="C71" s="11"/>
      <c r="D71" s="11"/>
      <c r="E71" s="11"/>
      <c r="F71" s="11"/>
      <c r="G71" s="11"/>
      <c r="H71" s="11"/>
      <c r="I71" s="15"/>
      <c r="J71" s="15"/>
      <c r="K71" s="15"/>
      <c r="L71" s="15"/>
      <c r="M71" s="7"/>
    </row>
    <row r="72" spans="1:13" ht="51.75" customHeight="1" x14ac:dyDescent="0.35">
      <c r="A72" s="11"/>
      <c r="B72" s="11"/>
      <c r="C72" s="11"/>
      <c r="D72" s="11"/>
      <c r="E72" s="11"/>
      <c r="F72" s="11"/>
      <c r="G72" s="11"/>
      <c r="H72" s="11"/>
      <c r="I72" s="11"/>
      <c r="J72" s="11"/>
      <c r="K72" s="11"/>
      <c r="L72" s="11"/>
      <c r="M72" s="7"/>
    </row>
    <row r="73" spans="1:13" ht="15" customHeight="1" x14ac:dyDescent="0.35">
      <c r="A73" s="11"/>
      <c r="B73" s="11"/>
      <c r="C73" s="11"/>
      <c r="D73" s="11"/>
      <c r="E73" s="11"/>
      <c r="F73" s="11"/>
      <c r="G73" s="11"/>
      <c r="H73" s="11"/>
      <c r="I73" s="11"/>
      <c r="J73" s="11"/>
      <c r="K73" s="11"/>
      <c r="L73" s="11"/>
      <c r="M73" s="7"/>
    </row>
    <row r="74" spans="1:13" x14ac:dyDescent="0.35">
      <c r="A74" s="11"/>
      <c r="B74" s="150"/>
      <c r="C74" s="11"/>
      <c r="D74" s="11"/>
      <c r="E74" s="11"/>
      <c r="F74" s="11"/>
      <c r="G74" s="11"/>
      <c r="H74" s="11"/>
      <c r="I74" s="151"/>
      <c r="J74" s="151"/>
      <c r="K74" s="151"/>
      <c r="L74" s="152"/>
      <c r="M74" s="7"/>
    </row>
    <row r="75" spans="1:13" x14ac:dyDescent="0.35">
      <c r="A75" s="11"/>
      <c r="B75" s="11"/>
      <c r="E75" s="29"/>
      <c r="F75" s="11"/>
      <c r="G75" s="11"/>
      <c r="H75" s="11"/>
      <c r="I75" s="11"/>
      <c r="J75" s="11"/>
      <c r="K75" s="11"/>
      <c r="M75" s="11"/>
    </row>
  </sheetData>
  <sheetProtection algorithmName="SHA-512" hashValue="wug0dwnLIfszRpBwlNS07hnOmbtGbdbnJy5HCTfAC8lz1iDkcygBC2b/3YcBIAjBrY94Zoifk8H/gWJZNfV9mg==" saltValue="Apsl2Dr9uVDIHLZl5GZYtg==" spinCount="100000" sheet="1" objects="1" scenarios="1"/>
  <mergeCells count="30">
    <mergeCell ref="B28:L29"/>
    <mergeCell ref="B69:L69"/>
    <mergeCell ref="C39:L39"/>
    <mergeCell ref="D41:E41"/>
    <mergeCell ref="D53:E53"/>
    <mergeCell ref="J40:K40"/>
    <mergeCell ref="J52:K52"/>
    <mergeCell ref="B35:L35"/>
    <mergeCell ref="B36:L37"/>
    <mergeCell ref="B42:B51"/>
    <mergeCell ref="B54:B63"/>
    <mergeCell ref="C9:D9"/>
    <mergeCell ref="C10:D10"/>
    <mergeCell ref="C11:D11"/>
    <mergeCell ref="B26:I26"/>
    <mergeCell ref="B27:H27"/>
    <mergeCell ref="C15:H15"/>
    <mergeCell ref="F17:H17"/>
    <mergeCell ref="F25:H25"/>
    <mergeCell ref="F18:H18"/>
    <mergeCell ref="E9:I9"/>
    <mergeCell ref="E10:I10"/>
    <mergeCell ref="E11:I11"/>
    <mergeCell ref="A3:M3"/>
    <mergeCell ref="A4:M4"/>
    <mergeCell ref="A5:M5"/>
    <mergeCell ref="C7:D7"/>
    <mergeCell ref="C8:D8"/>
    <mergeCell ref="E7:I7"/>
    <mergeCell ref="E8:I8"/>
  </mergeCells>
  <conditionalFormatting sqref="B69">
    <cfRule type="cellIs" dxfId="9" priority="3" stopIfTrue="1" operator="notEqual">
      <formula>""</formula>
    </cfRule>
  </conditionalFormatting>
  <dataValidations xWindow="752" yWindow="897" count="8">
    <dataValidation type="list" showDropDown="1" showInputMessage="1" showErrorMessage="1" sqref="M26:M28 L25" xr:uid="{00000000-0002-0000-0000-000000000000}">
      <formula1>$Q$24:$Q$36</formula1>
    </dataValidation>
    <dataValidation type="date" allowBlank="1" showInputMessage="1" showErrorMessage="1" errorTitle="Fehler" error="Bitte Format tt.mm.jjjj oder tt/mm/jjjj nutzen. Das Datum muss im Bewilligungszeitraum des Projektes liegen." promptTitle="Hinweis" prompt="Bitte Format tt.mm.jjjj oder tt/mm/jjjj nutzen. Das Datum muss im Bewilligungszeitraum des Projektes liegen." sqref="D54:E63 D42:E51" xr:uid="{00000000-0002-0000-0000-000001000000}">
      <formula1>43101</formula1>
      <formula2>44256</formula2>
    </dataValidation>
    <dataValidation type="list" showInputMessage="1" showErrorMessage="1" errorTitle="WICHTIG!" error="Bitte stellen Sie unbedingt sicher, dass im oberen Bereich der Seite im Feld &quot;Land&quot; ein Land ausgewählt wurde. Danach wählen Sie im Feld &quot;Aufenthaltsort&quot; den jeweiligen Ort über das DropDown Menü aus." promptTitle="Hinweis." prompt="Bitte hier den Aufenthaltsort über das DropDown Menü auswählen. Bitte stellen Sie sicher, dass im oberen Bereich der Seite im Feld &quot;Land&quot; ein Land ausgewählt wurde. Andernfalls ist eine Auswahl des Ortes nicht möglich." sqref="G54:G63" xr:uid="{00000000-0002-0000-0000-000002000000}">
      <formula1>INDIRECT($E$7)</formula1>
    </dataValidation>
    <dataValidation type="list" showInputMessage="1" showErrorMessage="1" errorTitle="WICHTIG!" error="Bitte stellen Sie unbedingt sicher, dass im oberen Bereich der Seite im Feld &quot;Land&quot; ein Land ausgewählt wurde. Danach wählen Sie im Feld &quot;Aufenthaltsort&quot; den jeweiligen Ort über das DropDown Menü aus." promptTitle="Hinweis" prompt="Bitte hier den Aufenthaltsort über das DropDown Menü auswählen. Bitte stellen Sie sicher, dass im oberen Bereich der Seite im Feld &quot;Land&quot; ein Land ausgewählt wurde. Andernfalls ist eine Auswahl des Ortes nicht möglich." sqref="G42:G51" xr:uid="{00000000-0002-0000-0000-000003000000}">
      <formula1>INDIRECT($E$7)</formula1>
    </dataValidation>
    <dataValidation allowBlank="1" showInputMessage="1" promptTitle="Hinweis!" prompt="Der Wert in diesem Feld berechnet sich automatisch anhand Ihrer Angaben in den vorangegangenen weißen und gelben Feldern. Eine Eintragung von Werten ist daher nicht möglich." sqref="J54:K63 J42:K51" xr:uid="{00000000-0002-0000-0000-000004000000}"/>
    <dataValidation allowBlank="1" showInputMessage="1" showErrorMessage="1" promptTitle="Hinweis!" prompt="Bitte übertragen Sie den hier angegebenen Wert in den Verwendungsnachweis im Portal im Reiter &quot;Ausgaben pflegen&quot; unter Ausgabeart 3.1 Mobilität Geförderte Personen." sqref="J65" xr:uid="{00000000-0002-0000-0000-000005000000}"/>
    <dataValidation allowBlank="1" showInputMessage="1" showErrorMessage="1" promptTitle="Hinweis!" prompt="Bitte übertragen Sie den hier angegebenen Wert in den Verwendungsnachweis im Portal im Reiter &quot;Ausgaben pflegen&quot; unter Ausgabeart 3.4 Aufenthalt Geförderte Personen." sqref="K65" xr:uid="{00000000-0002-0000-0000-000008000000}"/>
    <dataValidation allowBlank="1" showInputMessage="1" showErrorMessage="1" promptTitle="Hinweis!" prompt="Der Wert in diesem Feld berechnet sich automatisch anhand Ihrer Angaben in den vorangegangenen weißen und gelben Feldern. Eine Eintragung von Werten ist daher nicht möglich." sqref="L42:L51 L54:L63 L65" xr:uid="{9FCEEABA-2B46-428A-9B5C-9CCFF650DAF1}"/>
  </dataValidations>
  <pageMargins left="0.23622047244094491" right="0.23622047244094491" top="0.74803149606299213" bottom="0.74803149606299213" header="0.31496062992125984" footer="0.31496062992125984"/>
  <pageSetup paperSize="9" scale="71" fitToHeight="0" orientation="landscape" r:id="rId1"/>
  <headerFooter alignWithMargins="0">
    <oddHeader>&amp;C&amp;G</oddHeader>
    <oddFooter>&amp;LStand 01.12.2020&amp;CSeite &amp;P von &amp;N&amp;RTeilnehmerliste PPP ab 2018</oddFooter>
  </headerFooter>
  <rowBreaks count="1" manualBreakCount="1">
    <brk id="31" max="12" man="1"/>
  </rowBreaks>
  <drawing r:id="rId2"/>
  <legacyDrawingHF r:id="rId3"/>
  <extLst>
    <ext xmlns:x14="http://schemas.microsoft.com/office/spreadsheetml/2009/9/main" uri="{CCE6A557-97BC-4b89-ADB6-D9C93CAAB3DF}">
      <x14:dataValidations xmlns:xm="http://schemas.microsoft.com/office/excel/2006/main" xWindow="752" yWindow="897" count="6">
        <x14:dataValidation type="list" allowBlank="1" showInputMessage="1" showErrorMessage="1" error="Bitte hier über das DropDown Menü den Status der geförderten Personen auswählen." promptTitle="Hinweis" prompt="Bitte hier über das DropDown Menü den Status der geförderten Person auswählen." xr:uid="{7745E6FF-6604-4F11-AF59-263B52FDF089}">
          <x14:formula1>
            <xm:f>'Drop Down Menü'!$D$6:$D$7</xm:f>
          </x14:formula1>
          <xm:sqref>F54:F63</xm:sqref>
        </x14:dataValidation>
        <x14:dataValidation type="list" allowBlank="1" showInputMessage="1" showErrorMessage="1" error="Bitte lediglich &quot;Ja&quot;, &quot;Nein&quot; oder &quot;Ausschließlich&quot; über das DropDown Menü auswählen." promptTitle="Wichtig!" prompt="Bitte über das DropDown Menü angeben, ob eine Mobilitätspauschale in Anspruch genommen wurde. Falls keine Tagessätze abgerechnet wurden, sondern ausschließlich Mobilität angefallen ist, bitte die Option &quot;Aussschließlich&quot; auswählen." xr:uid="{00000000-0002-0000-0000-00000B000000}">
          <x14:formula1>
            <xm:f>'Drop Down Menü'!$G$3:$G$5</xm:f>
          </x14:formula1>
          <xm:sqref>I42:I51 I54:I63</xm:sqref>
        </x14:dataValidation>
        <x14:dataValidation type="list" allowBlank="1" showInputMessage="1" showErrorMessage="1" error="Bitte hier über das DropDown Menü den Status der geförderten Personen auswählen." promptTitle="Hinweis" prompt="Bitte hier über das DropDown Menü den Status der geförderten Personen auswählen." xr:uid="{00000000-0002-0000-0000-00000E000000}">
          <x14:formula1>
            <xm:f>'Drop Down Menü'!$D$3:$D$4</xm:f>
          </x14:formula1>
          <xm:sqref>F42:F51</xm:sqref>
        </x14:dataValidation>
        <x14:dataValidation type="list" allowBlank="1" showInputMessage="1" showErrorMessage="1" errorTitle="WICHTIG!" error="Bitte wählen Sie unbedingt ein Land über das DropDown Menü am rechten Feldrand aus. Ohne Auswahl des Landes ist eine Auswahl des Aufenthaltsortes im unteren Bereich der Seite nicht möglich!" promptTitle="Hinweis" prompt="Bitte hier das entsprechende Land über das DropDown Menü auswählen. Alle Felder, die ein DropDown Menü enthalten, sind gelb hinterlegt." xr:uid="{00000000-0002-0000-0000-00000F000000}">
          <x14:formula1>
            <xm:f>'Drop Down Menü'!$B$3:$B$34</xm:f>
          </x14:formula1>
          <xm:sqref>E7:I7</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C000000}">
          <x14:formula1>
            <xm:f>'Drop Down Menü'!$E$3:$E$52</xm:f>
          </x14:formula1>
          <xm:sqref>H54:H63</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D000000}">
          <x14:formula1>
            <xm:f>'Drop Down Menü'!$E$3:$E$32</xm:f>
          </x14:formula1>
          <xm:sqref>H42:H51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S112"/>
  <sheetViews>
    <sheetView zoomScaleNormal="100" workbookViewId="0"/>
  </sheetViews>
  <sheetFormatPr baseColWidth="10" defaultRowHeight="14.5" x14ac:dyDescent="0.35"/>
  <cols>
    <col min="5" max="5" width="15.1796875" customWidth="1"/>
    <col min="10" max="10" width="11.453125" style="82"/>
  </cols>
  <sheetData>
    <row r="1" spans="2:12" x14ac:dyDescent="0.35">
      <c r="B1" s="208" t="s">
        <v>26</v>
      </c>
      <c r="C1" s="208"/>
      <c r="D1" s="208"/>
      <c r="E1" s="208"/>
      <c r="F1" s="208"/>
      <c r="G1" s="208"/>
      <c r="H1" s="208"/>
      <c r="I1" s="208"/>
      <c r="J1" s="208"/>
    </row>
    <row r="2" spans="2:12" x14ac:dyDescent="0.35">
      <c r="B2" s="239" t="s">
        <v>167</v>
      </c>
      <c r="C2" s="239"/>
      <c r="D2" s="239"/>
      <c r="E2" s="239"/>
      <c r="F2" s="239"/>
      <c r="G2" s="239"/>
      <c r="H2" s="239"/>
      <c r="I2" s="239"/>
      <c r="J2" s="239"/>
      <c r="K2" s="153"/>
      <c r="L2" s="153"/>
    </row>
    <row r="3" spans="2:12" ht="15" thickBot="1" x14ac:dyDescent="0.4">
      <c r="B3" s="240" t="s">
        <v>27</v>
      </c>
      <c r="C3" s="240"/>
      <c r="D3" s="240"/>
      <c r="E3" s="240"/>
      <c r="F3" s="240"/>
      <c r="G3" s="240"/>
      <c r="H3" s="240"/>
      <c r="I3" s="240"/>
      <c r="J3" s="240"/>
    </row>
    <row r="4" spans="2:12" ht="15.75" customHeight="1" thickBot="1" x14ac:dyDescent="0.4">
      <c r="B4" s="216" t="s">
        <v>28</v>
      </c>
      <c r="C4" s="219" t="s">
        <v>29</v>
      </c>
      <c r="D4" s="220"/>
      <c r="E4" s="220"/>
      <c r="F4" s="221"/>
      <c r="G4" s="105"/>
      <c r="H4" s="222" t="s">
        <v>30</v>
      </c>
      <c r="I4" s="223"/>
      <c r="J4" s="213"/>
    </row>
    <row r="5" spans="2:12" x14ac:dyDescent="0.35">
      <c r="B5" s="217"/>
      <c r="C5" s="35" t="s">
        <v>31</v>
      </c>
      <c r="D5" s="228" t="s">
        <v>34</v>
      </c>
      <c r="E5" s="229"/>
      <c r="F5" s="230"/>
      <c r="G5" s="93"/>
      <c r="H5" s="224"/>
      <c r="I5" s="225"/>
      <c r="J5" s="214"/>
    </row>
    <row r="6" spans="2:12" x14ac:dyDescent="0.35">
      <c r="B6" s="217"/>
      <c r="C6" s="35" t="s">
        <v>32</v>
      </c>
      <c r="D6" s="231" t="s">
        <v>35</v>
      </c>
      <c r="E6" s="232"/>
      <c r="F6" s="233"/>
      <c r="G6" s="93"/>
      <c r="H6" s="224"/>
      <c r="I6" s="225"/>
      <c r="J6" s="214"/>
    </row>
    <row r="7" spans="2:12" ht="20.5" thickBot="1" x14ac:dyDescent="0.4">
      <c r="B7" s="218"/>
      <c r="C7" s="91" t="s">
        <v>33</v>
      </c>
      <c r="D7" s="234" t="s">
        <v>36</v>
      </c>
      <c r="E7" s="235"/>
      <c r="F7" s="236"/>
      <c r="G7" s="94"/>
      <c r="H7" s="226"/>
      <c r="I7" s="227"/>
      <c r="J7" s="215"/>
    </row>
    <row r="8" spans="2:12" ht="15" customHeight="1" x14ac:dyDescent="0.35">
      <c r="B8" s="237"/>
      <c r="C8" s="209" t="s">
        <v>37</v>
      </c>
      <c r="D8" s="36" t="s">
        <v>38</v>
      </c>
      <c r="E8" s="38" t="s">
        <v>40</v>
      </c>
      <c r="F8" s="38" t="s">
        <v>38</v>
      </c>
      <c r="G8" s="38"/>
      <c r="H8" s="211" t="s">
        <v>43</v>
      </c>
      <c r="I8" s="211" t="s">
        <v>44</v>
      </c>
      <c r="J8" s="154"/>
    </row>
    <row r="9" spans="2:12" ht="15" thickBot="1" x14ac:dyDescent="0.4">
      <c r="B9" s="238"/>
      <c r="C9" s="210"/>
      <c r="D9" s="37" t="s">
        <v>39</v>
      </c>
      <c r="E9" s="81" t="s">
        <v>41</v>
      </c>
      <c r="F9" s="81" t="s">
        <v>42</v>
      </c>
      <c r="G9" s="81"/>
      <c r="H9" s="212"/>
      <c r="I9" s="212"/>
      <c r="J9" s="155"/>
    </row>
    <row r="10" spans="2:12" ht="15" hidden="1" thickBot="1" x14ac:dyDescent="0.4">
      <c r="B10" s="50" t="s">
        <v>110</v>
      </c>
      <c r="C10" s="39" t="s">
        <v>111</v>
      </c>
      <c r="D10" s="40" t="s">
        <v>112</v>
      </c>
      <c r="E10" s="41" t="s">
        <v>113</v>
      </c>
      <c r="F10" s="40" t="s">
        <v>114</v>
      </c>
      <c r="G10" s="40" t="s">
        <v>132</v>
      </c>
      <c r="H10" s="42" t="s">
        <v>115</v>
      </c>
      <c r="I10" s="83" t="s">
        <v>116</v>
      </c>
      <c r="J10" s="87" t="s">
        <v>117</v>
      </c>
    </row>
    <row r="11" spans="2:12" ht="15" thickBot="1" x14ac:dyDescent="0.4">
      <c r="B11" s="50" t="s">
        <v>45</v>
      </c>
      <c r="C11" s="39">
        <v>98</v>
      </c>
      <c r="D11" s="40">
        <v>93</v>
      </c>
      <c r="E11" s="41">
        <v>1899</v>
      </c>
      <c r="F11" s="40">
        <v>63</v>
      </c>
      <c r="G11" s="40"/>
      <c r="H11" s="42">
        <v>800</v>
      </c>
      <c r="I11" s="83">
        <v>650</v>
      </c>
      <c r="J11" s="112" t="s">
        <v>109</v>
      </c>
    </row>
    <row r="12" spans="2:12" ht="15" thickBot="1" x14ac:dyDescent="0.4">
      <c r="B12" s="50" t="s">
        <v>97</v>
      </c>
      <c r="C12" s="39" t="s">
        <v>46</v>
      </c>
      <c r="D12" s="51" t="s">
        <v>46</v>
      </c>
      <c r="E12" s="52"/>
      <c r="F12" s="53"/>
      <c r="G12" s="106"/>
      <c r="H12" s="43"/>
      <c r="I12" s="84"/>
      <c r="J12" s="112" t="s">
        <v>109</v>
      </c>
    </row>
    <row r="13" spans="2:12" ht="15" thickBot="1" x14ac:dyDescent="0.4">
      <c r="B13" s="44" t="s">
        <v>47</v>
      </c>
      <c r="C13" s="39">
        <v>138</v>
      </c>
      <c r="D13" s="40">
        <v>131</v>
      </c>
      <c r="E13" s="41">
        <v>2679</v>
      </c>
      <c r="F13" s="40">
        <v>89</v>
      </c>
      <c r="G13" s="40"/>
      <c r="H13" s="43">
        <v>1675</v>
      </c>
      <c r="I13" s="43">
        <v>1350</v>
      </c>
      <c r="J13" s="112"/>
    </row>
    <row r="14" spans="2:12" ht="15" thickBot="1" x14ac:dyDescent="0.4">
      <c r="B14" s="44" t="s">
        <v>48</v>
      </c>
      <c r="C14" s="39">
        <v>157</v>
      </c>
      <c r="D14" s="40">
        <v>149</v>
      </c>
      <c r="E14" s="41">
        <v>3056</v>
      </c>
      <c r="F14" s="40">
        <v>102</v>
      </c>
      <c r="G14" s="40"/>
      <c r="H14" s="43">
        <v>1675</v>
      </c>
      <c r="I14" s="43">
        <v>1350</v>
      </c>
      <c r="J14" s="112"/>
    </row>
    <row r="15" spans="2:12" ht="22.5" thickBot="1" x14ac:dyDescent="0.4">
      <c r="B15" s="44" t="s">
        <v>108</v>
      </c>
      <c r="C15" s="39">
        <v>120</v>
      </c>
      <c r="D15" s="40">
        <v>114</v>
      </c>
      <c r="E15" s="41">
        <v>2328</v>
      </c>
      <c r="F15" s="40">
        <v>78</v>
      </c>
      <c r="G15" s="40"/>
      <c r="H15" s="43">
        <v>1675</v>
      </c>
      <c r="I15" s="43">
        <v>1350</v>
      </c>
      <c r="J15" s="112"/>
    </row>
    <row r="16" spans="2:12" ht="15" thickBot="1" x14ac:dyDescent="0.4">
      <c r="B16" s="76" t="s">
        <v>49</v>
      </c>
      <c r="C16" s="39" t="s">
        <v>46</v>
      </c>
      <c r="D16" s="51" t="s">
        <v>46</v>
      </c>
      <c r="E16" s="52"/>
      <c r="F16" s="53"/>
      <c r="G16" s="106"/>
      <c r="H16" s="43"/>
      <c r="I16" s="43"/>
      <c r="J16" s="112" t="s">
        <v>109</v>
      </c>
    </row>
    <row r="17" spans="2:10" ht="15" thickBot="1" x14ac:dyDescent="0.4">
      <c r="B17" s="44" t="s">
        <v>50</v>
      </c>
      <c r="C17" s="39">
        <v>136</v>
      </c>
      <c r="D17" s="40">
        <v>130</v>
      </c>
      <c r="E17" s="41">
        <v>2653</v>
      </c>
      <c r="F17" s="40">
        <v>88</v>
      </c>
      <c r="G17" s="40"/>
      <c r="H17" s="43">
        <v>1900</v>
      </c>
      <c r="I17" s="43">
        <v>1550</v>
      </c>
      <c r="J17" s="112"/>
    </row>
    <row r="18" spans="2:10" ht="22.5" thickBot="1" x14ac:dyDescent="0.4">
      <c r="B18" s="44" t="s">
        <v>51</v>
      </c>
      <c r="C18" s="39">
        <v>123</v>
      </c>
      <c r="D18" s="40">
        <v>117</v>
      </c>
      <c r="E18" s="41">
        <v>2393</v>
      </c>
      <c r="F18" s="40">
        <v>80</v>
      </c>
      <c r="G18" s="40"/>
      <c r="H18" s="43">
        <v>1900</v>
      </c>
      <c r="I18" s="43">
        <v>1550</v>
      </c>
      <c r="J18" s="112"/>
    </row>
    <row r="19" spans="2:10" ht="15" thickBot="1" x14ac:dyDescent="0.4">
      <c r="B19" s="44" t="s">
        <v>52</v>
      </c>
      <c r="C19" s="39">
        <v>110</v>
      </c>
      <c r="D19" s="40">
        <v>104</v>
      </c>
      <c r="E19" s="41">
        <v>2133</v>
      </c>
      <c r="F19" s="40">
        <v>71</v>
      </c>
      <c r="G19" s="40"/>
      <c r="H19" s="43">
        <v>1900</v>
      </c>
      <c r="I19" s="43">
        <v>1550</v>
      </c>
      <c r="J19" s="112"/>
    </row>
    <row r="20" spans="2:10" ht="22.5" thickBot="1" x14ac:dyDescent="0.4">
      <c r="B20" s="44" t="s">
        <v>103</v>
      </c>
      <c r="C20" s="39">
        <v>104</v>
      </c>
      <c r="D20" s="40">
        <v>99</v>
      </c>
      <c r="E20" s="41">
        <v>2016</v>
      </c>
      <c r="F20" s="40">
        <v>67</v>
      </c>
      <c r="G20" s="40"/>
      <c r="H20" s="43">
        <v>1900</v>
      </c>
      <c r="I20" s="43">
        <v>1550</v>
      </c>
      <c r="J20" s="112"/>
    </row>
    <row r="21" spans="2:10" ht="15" thickBot="1" x14ac:dyDescent="0.4">
      <c r="B21" s="76" t="s">
        <v>98</v>
      </c>
      <c r="C21" s="39" t="s">
        <v>46</v>
      </c>
      <c r="D21" s="51" t="s">
        <v>46</v>
      </c>
      <c r="E21" s="52"/>
      <c r="F21" s="53"/>
      <c r="G21" s="106"/>
      <c r="H21" s="43"/>
      <c r="I21" s="85"/>
      <c r="J21" s="112" t="s">
        <v>109</v>
      </c>
    </row>
    <row r="22" spans="2:10" ht="15" thickBot="1" x14ac:dyDescent="0.4">
      <c r="B22" s="44" t="s">
        <v>12</v>
      </c>
      <c r="C22" s="39">
        <v>120</v>
      </c>
      <c r="D22" s="40">
        <v>114</v>
      </c>
      <c r="E22" s="41">
        <v>2341</v>
      </c>
      <c r="F22" s="40">
        <v>78</v>
      </c>
      <c r="G22" s="40"/>
      <c r="H22" s="43">
        <v>1050</v>
      </c>
      <c r="I22" s="46">
        <v>850</v>
      </c>
      <c r="J22" s="112"/>
    </row>
    <row r="23" spans="2:10" ht="15" thickBot="1" x14ac:dyDescent="0.4">
      <c r="B23" s="44" t="s">
        <v>11</v>
      </c>
      <c r="C23" s="39">
        <v>90</v>
      </c>
      <c r="D23" s="40">
        <v>85</v>
      </c>
      <c r="E23" s="41">
        <v>1743</v>
      </c>
      <c r="F23" s="40">
        <v>58</v>
      </c>
      <c r="G23" s="40"/>
      <c r="H23" s="43">
        <v>1050</v>
      </c>
      <c r="I23" s="46">
        <v>850</v>
      </c>
      <c r="J23" s="112"/>
    </row>
    <row r="24" spans="2:10" ht="15" thickBot="1" x14ac:dyDescent="0.4">
      <c r="B24" s="44" t="s">
        <v>10</v>
      </c>
      <c r="C24" s="39">
        <v>113</v>
      </c>
      <c r="D24" s="40">
        <v>107</v>
      </c>
      <c r="E24" s="41">
        <v>2198</v>
      </c>
      <c r="F24" s="40">
        <v>73</v>
      </c>
      <c r="G24" s="40"/>
      <c r="H24" s="43">
        <v>1050</v>
      </c>
      <c r="I24" s="46">
        <v>850</v>
      </c>
      <c r="J24" s="112"/>
    </row>
    <row r="25" spans="2:10" ht="15" thickBot="1" x14ac:dyDescent="0.4">
      <c r="B25" s="44" t="s">
        <v>168</v>
      </c>
      <c r="C25" s="39">
        <v>98</v>
      </c>
      <c r="D25" s="40">
        <v>93</v>
      </c>
      <c r="E25" s="41">
        <v>1899</v>
      </c>
      <c r="F25" s="40">
        <v>63</v>
      </c>
      <c r="G25" s="40"/>
      <c r="H25" s="43">
        <v>1050</v>
      </c>
      <c r="I25" s="46">
        <v>850</v>
      </c>
      <c r="J25" s="112"/>
    </row>
    <row r="26" spans="2:10" ht="15" thickBot="1" x14ac:dyDescent="0.4">
      <c r="B26" s="44" t="s">
        <v>104</v>
      </c>
      <c r="C26" s="39">
        <v>80</v>
      </c>
      <c r="D26" s="40">
        <v>76</v>
      </c>
      <c r="E26" s="41">
        <v>1548</v>
      </c>
      <c r="F26" s="40">
        <v>52</v>
      </c>
      <c r="G26" s="40"/>
      <c r="H26" s="43">
        <v>1050</v>
      </c>
      <c r="I26" s="46">
        <v>850</v>
      </c>
      <c r="J26" s="112"/>
    </row>
    <row r="27" spans="2:10" ht="15" thickBot="1" x14ac:dyDescent="0.4">
      <c r="B27" s="76" t="s">
        <v>53</v>
      </c>
      <c r="C27" s="39">
        <v>112</v>
      </c>
      <c r="D27" s="40">
        <v>107</v>
      </c>
      <c r="E27" s="41">
        <v>2185</v>
      </c>
      <c r="F27" s="40">
        <v>73</v>
      </c>
      <c r="G27" s="40"/>
      <c r="H27" s="46">
        <v>200</v>
      </c>
      <c r="I27" s="85">
        <v>175</v>
      </c>
      <c r="J27" s="112" t="s">
        <v>109</v>
      </c>
    </row>
    <row r="28" spans="2:10" ht="21.75" customHeight="1" thickBot="1" x14ac:dyDescent="0.4">
      <c r="B28" s="76" t="s">
        <v>174</v>
      </c>
      <c r="C28" s="47"/>
      <c r="D28" s="54"/>
      <c r="E28" s="55"/>
      <c r="F28" s="56"/>
      <c r="G28" s="45"/>
      <c r="H28" s="46"/>
      <c r="I28" s="85"/>
      <c r="J28" s="112" t="s">
        <v>109</v>
      </c>
    </row>
    <row r="29" spans="2:10" ht="15" thickBot="1" x14ac:dyDescent="0.4">
      <c r="B29" s="44" t="s">
        <v>54</v>
      </c>
      <c r="C29" s="39">
        <v>80</v>
      </c>
      <c r="D29" s="40">
        <v>76</v>
      </c>
      <c r="E29" s="41">
        <v>1554</v>
      </c>
      <c r="F29" s="40">
        <v>52</v>
      </c>
      <c r="G29" s="40"/>
      <c r="H29" s="46">
        <v>175</v>
      </c>
      <c r="I29" s="46">
        <v>125</v>
      </c>
      <c r="J29" s="112"/>
    </row>
    <row r="30" spans="2:10" ht="15" thickBot="1" x14ac:dyDescent="0.4">
      <c r="B30" s="44" t="s">
        <v>55</v>
      </c>
      <c r="C30" s="39">
        <v>81</v>
      </c>
      <c r="D30" s="40">
        <v>77</v>
      </c>
      <c r="E30" s="41">
        <v>1567</v>
      </c>
      <c r="F30" s="40">
        <v>52</v>
      </c>
      <c r="G30" s="40"/>
      <c r="H30" s="46">
        <v>175</v>
      </c>
      <c r="I30" s="46">
        <v>125</v>
      </c>
      <c r="J30" s="112"/>
    </row>
    <row r="31" spans="2:10" ht="15" thickBot="1" x14ac:dyDescent="0.4">
      <c r="B31" s="44" t="s">
        <v>56</v>
      </c>
      <c r="C31" s="39">
        <v>115</v>
      </c>
      <c r="D31" s="40">
        <v>110</v>
      </c>
      <c r="E31" s="41">
        <v>2240</v>
      </c>
      <c r="F31" s="40">
        <v>75</v>
      </c>
      <c r="G31" s="40"/>
      <c r="H31" s="46">
        <v>175</v>
      </c>
      <c r="I31" s="46">
        <v>125</v>
      </c>
      <c r="J31" s="112"/>
    </row>
    <row r="32" spans="2:10" ht="15" thickBot="1" x14ac:dyDescent="0.4">
      <c r="B32" s="44" t="s">
        <v>57</v>
      </c>
      <c r="C32" s="39">
        <v>81</v>
      </c>
      <c r="D32" s="40">
        <v>77</v>
      </c>
      <c r="E32" s="41">
        <v>1579</v>
      </c>
      <c r="F32" s="40">
        <v>53</v>
      </c>
      <c r="G32" s="40"/>
      <c r="H32" s="46">
        <v>175</v>
      </c>
      <c r="I32" s="46">
        <v>125</v>
      </c>
      <c r="J32" s="112"/>
    </row>
    <row r="33" spans="2:10" ht="22.5" thickBot="1" x14ac:dyDescent="0.4">
      <c r="B33" s="44" t="s">
        <v>105</v>
      </c>
      <c r="C33" s="39">
        <v>74</v>
      </c>
      <c r="D33" s="40">
        <v>70</v>
      </c>
      <c r="E33" s="41">
        <v>1432</v>
      </c>
      <c r="F33" s="40">
        <v>48</v>
      </c>
      <c r="G33" s="40"/>
      <c r="H33" s="46">
        <v>175</v>
      </c>
      <c r="I33" s="46">
        <v>125</v>
      </c>
      <c r="J33" s="112"/>
    </row>
    <row r="34" spans="2:10" ht="22.5" thickBot="1" x14ac:dyDescent="0.4">
      <c r="B34" s="44" t="s">
        <v>175</v>
      </c>
      <c r="C34" s="39">
        <v>89</v>
      </c>
      <c r="D34" s="40"/>
      <c r="E34" s="41"/>
      <c r="F34" s="40"/>
      <c r="G34" s="40"/>
      <c r="H34" s="40"/>
      <c r="I34" s="40"/>
      <c r="J34" s="112"/>
    </row>
    <row r="35" spans="2:10" ht="33.5" thickBot="1" x14ac:dyDescent="0.4">
      <c r="B35" s="76" t="s">
        <v>171</v>
      </c>
      <c r="C35" s="47"/>
      <c r="D35" s="54"/>
      <c r="E35" s="55"/>
      <c r="F35" s="56"/>
      <c r="G35" s="45"/>
      <c r="H35" s="46"/>
      <c r="I35" s="85"/>
      <c r="J35" s="112" t="s">
        <v>109</v>
      </c>
    </row>
    <row r="36" spans="2:10" ht="15" thickBot="1" x14ac:dyDescent="0.4">
      <c r="B36" s="44" t="s">
        <v>58</v>
      </c>
      <c r="C36" s="39">
        <v>107</v>
      </c>
      <c r="D36" s="40">
        <v>102</v>
      </c>
      <c r="E36" s="41">
        <v>2081</v>
      </c>
      <c r="F36" s="40">
        <v>69</v>
      </c>
      <c r="G36" s="40"/>
      <c r="H36" s="46">
        <v>300</v>
      </c>
      <c r="I36" s="46">
        <v>225</v>
      </c>
      <c r="J36" s="112"/>
    </row>
    <row r="37" spans="2:10" ht="33.5" thickBot="1" x14ac:dyDescent="0.4">
      <c r="B37" s="44" t="s">
        <v>148</v>
      </c>
      <c r="C37" s="39">
        <v>75</v>
      </c>
      <c r="D37" s="40">
        <v>71</v>
      </c>
      <c r="E37" s="41">
        <v>1457</v>
      </c>
      <c r="F37" s="40">
        <v>49</v>
      </c>
      <c r="G37" s="40"/>
      <c r="H37" s="46">
        <v>300</v>
      </c>
      <c r="I37" s="46">
        <v>225</v>
      </c>
      <c r="J37" s="112"/>
    </row>
    <row r="38" spans="2:10" ht="15" thickBot="1" x14ac:dyDescent="0.4">
      <c r="B38" s="76" t="s">
        <v>59</v>
      </c>
      <c r="C38" s="39">
        <v>130</v>
      </c>
      <c r="D38" s="40">
        <v>123</v>
      </c>
      <c r="E38" s="41">
        <v>2521</v>
      </c>
      <c r="F38" s="40">
        <v>84</v>
      </c>
      <c r="G38" s="40"/>
      <c r="H38" s="46">
        <v>900</v>
      </c>
      <c r="I38" s="85">
        <v>725</v>
      </c>
      <c r="J38" s="112" t="s">
        <v>109</v>
      </c>
    </row>
    <row r="39" spans="2:10" ht="15" thickBot="1" x14ac:dyDescent="0.4">
      <c r="B39" s="76" t="s">
        <v>60</v>
      </c>
      <c r="C39" s="47"/>
      <c r="D39" s="54"/>
      <c r="E39" s="55"/>
      <c r="F39" s="56"/>
      <c r="G39" s="45"/>
      <c r="H39" s="46"/>
      <c r="I39" s="85"/>
      <c r="J39" s="112" t="s">
        <v>109</v>
      </c>
    </row>
    <row r="40" spans="2:10" ht="15" thickBot="1" x14ac:dyDescent="0.4">
      <c r="B40" s="44" t="s">
        <v>61</v>
      </c>
      <c r="C40" s="39">
        <v>128</v>
      </c>
      <c r="D40" s="40">
        <v>121</v>
      </c>
      <c r="E40" s="41">
        <v>2485</v>
      </c>
      <c r="F40" s="40">
        <v>83</v>
      </c>
      <c r="G40" s="40"/>
      <c r="H40" s="46">
        <v>225</v>
      </c>
      <c r="I40" s="46">
        <v>175</v>
      </c>
      <c r="J40" s="112"/>
    </row>
    <row r="41" spans="2:10" ht="15" thickBot="1" x14ac:dyDescent="0.4">
      <c r="B41" s="44" t="s">
        <v>62</v>
      </c>
      <c r="C41" s="39">
        <v>118</v>
      </c>
      <c r="D41" s="40">
        <v>112</v>
      </c>
      <c r="E41" s="41">
        <v>2301</v>
      </c>
      <c r="F41" s="40">
        <v>77</v>
      </c>
      <c r="G41" s="40"/>
      <c r="H41" s="46">
        <v>225</v>
      </c>
      <c r="I41" s="46">
        <v>175</v>
      </c>
      <c r="J41" s="112"/>
    </row>
    <row r="42" spans="2:10" ht="15" thickBot="1" x14ac:dyDescent="0.4">
      <c r="B42" s="44" t="s">
        <v>149</v>
      </c>
      <c r="C42" s="39">
        <v>97</v>
      </c>
      <c r="D42" s="40">
        <v>92</v>
      </c>
      <c r="E42" s="41">
        <v>1885</v>
      </c>
      <c r="F42" s="40">
        <v>63</v>
      </c>
      <c r="G42" s="40"/>
      <c r="H42" s="46">
        <v>225</v>
      </c>
      <c r="I42" s="46">
        <v>175</v>
      </c>
      <c r="J42" s="112"/>
    </row>
    <row r="43" spans="2:10" ht="15" thickBot="1" x14ac:dyDescent="0.4">
      <c r="B43" s="76" t="s">
        <v>63</v>
      </c>
      <c r="C43" s="47"/>
      <c r="D43" s="54"/>
      <c r="E43" s="55"/>
      <c r="F43" s="56"/>
      <c r="G43" s="45"/>
      <c r="H43" s="43"/>
      <c r="I43" s="85"/>
      <c r="J43" s="112" t="s">
        <v>109</v>
      </c>
    </row>
    <row r="44" spans="2:10" ht="15" thickBot="1" x14ac:dyDescent="0.4">
      <c r="B44" s="44" t="s">
        <v>64</v>
      </c>
      <c r="C44" s="39">
        <v>124</v>
      </c>
      <c r="D44" s="40">
        <v>118</v>
      </c>
      <c r="E44" s="41">
        <v>2411</v>
      </c>
      <c r="F44" s="40">
        <v>80</v>
      </c>
      <c r="G44" s="40"/>
      <c r="H44" s="43">
        <v>1075</v>
      </c>
      <c r="I44" s="46">
        <v>875</v>
      </c>
      <c r="J44" s="112"/>
    </row>
    <row r="45" spans="2:10" ht="22.5" thickBot="1" x14ac:dyDescent="0.4">
      <c r="B45" s="44" t="s">
        <v>106</v>
      </c>
      <c r="C45" s="39">
        <v>125</v>
      </c>
      <c r="D45" s="40">
        <v>118</v>
      </c>
      <c r="E45" s="41">
        <v>2424</v>
      </c>
      <c r="F45" s="40">
        <v>81</v>
      </c>
      <c r="G45" s="40"/>
      <c r="H45" s="43">
        <v>1075</v>
      </c>
      <c r="I45" s="46">
        <v>875</v>
      </c>
      <c r="J45" s="112"/>
    </row>
    <row r="46" spans="2:10" ht="22.5" thickBot="1" x14ac:dyDescent="0.4">
      <c r="B46" s="75" t="s">
        <v>65</v>
      </c>
      <c r="C46" s="61" t="s">
        <v>66</v>
      </c>
      <c r="D46" s="57"/>
      <c r="E46" s="58"/>
      <c r="F46" s="59"/>
      <c r="G46" s="97"/>
      <c r="H46" s="49" t="s">
        <v>169</v>
      </c>
      <c r="I46" s="86" t="s">
        <v>170</v>
      </c>
      <c r="J46" s="112" t="s">
        <v>109</v>
      </c>
    </row>
    <row r="47" spans="2:10" ht="22.5" thickBot="1" x14ac:dyDescent="0.4">
      <c r="B47" s="76"/>
      <c r="C47" s="62"/>
      <c r="D47" s="60"/>
      <c r="E47" s="48"/>
      <c r="F47" s="45"/>
      <c r="G47" s="45"/>
      <c r="H47" s="49" t="s">
        <v>67</v>
      </c>
      <c r="I47" s="86" t="s">
        <v>68</v>
      </c>
      <c r="J47" s="112"/>
    </row>
    <row r="48" spans="2:10" ht="15" thickBot="1" x14ac:dyDescent="0.4">
      <c r="B48" s="44" t="s">
        <v>69</v>
      </c>
      <c r="C48" s="39">
        <v>87</v>
      </c>
      <c r="D48" s="40">
        <v>83</v>
      </c>
      <c r="E48" s="41">
        <v>1701</v>
      </c>
      <c r="F48" s="40">
        <v>57</v>
      </c>
      <c r="G48" s="40"/>
      <c r="H48" s="63">
        <v>1775</v>
      </c>
      <c r="I48" s="63">
        <v>1450</v>
      </c>
      <c r="J48" s="112"/>
    </row>
    <row r="49" spans="2:10" ht="15" thickBot="1" x14ac:dyDescent="0.4">
      <c r="B49" s="44" t="s">
        <v>70</v>
      </c>
      <c r="C49" s="39">
        <v>116</v>
      </c>
      <c r="D49" s="40">
        <v>111</v>
      </c>
      <c r="E49" s="41">
        <v>2264</v>
      </c>
      <c r="F49" s="40">
        <v>75</v>
      </c>
      <c r="G49" s="40"/>
      <c r="H49" s="63">
        <v>1775</v>
      </c>
      <c r="I49" s="63">
        <v>1450</v>
      </c>
      <c r="J49" s="112"/>
    </row>
    <row r="50" spans="2:10" ht="15" thickBot="1" x14ac:dyDescent="0.4">
      <c r="B50" s="44" t="s">
        <v>71</v>
      </c>
      <c r="C50" s="39">
        <v>92</v>
      </c>
      <c r="D50" s="40">
        <v>87</v>
      </c>
      <c r="E50" s="41">
        <v>1787</v>
      </c>
      <c r="F50" s="40">
        <v>60</v>
      </c>
      <c r="G50" s="40"/>
      <c r="H50" s="63">
        <v>1575</v>
      </c>
      <c r="I50" s="63">
        <v>1300</v>
      </c>
      <c r="J50" s="112"/>
    </row>
    <row r="51" spans="2:10" ht="33.5" thickBot="1" x14ac:dyDescent="0.4">
      <c r="B51" s="44" t="s">
        <v>100</v>
      </c>
      <c r="C51" s="39">
        <v>93</v>
      </c>
      <c r="D51" s="40">
        <v>88</v>
      </c>
      <c r="E51" s="41">
        <v>1799</v>
      </c>
      <c r="F51" s="40">
        <v>60</v>
      </c>
      <c r="G51" s="40"/>
      <c r="H51" s="63">
        <v>1575</v>
      </c>
      <c r="I51" s="63">
        <v>1300</v>
      </c>
      <c r="J51" s="112"/>
    </row>
    <row r="52" spans="2:10" ht="22.5" thickBot="1" x14ac:dyDescent="0.4">
      <c r="B52" s="44" t="s">
        <v>101</v>
      </c>
      <c r="C52" s="39">
        <v>93</v>
      </c>
      <c r="D52" s="40">
        <v>88</v>
      </c>
      <c r="E52" s="41">
        <v>1799</v>
      </c>
      <c r="F52" s="40">
        <v>60</v>
      </c>
      <c r="G52" s="40"/>
      <c r="H52" s="63">
        <v>1775</v>
      </c>
      <c r="I52" s="63">
        <v>1450</v>
      </c>
      <c r="J52" s="112"/>
    </row>
    <row r="53" spans="2:10" ht="15" thickBot="1" x14ac:dyDescent="0.4">
      <c r="B53" s="76" t="s">
        <v>72</v>
      </c>
      <c r="C53" s="39">
        <v>101</v>
      </c>
      <c r="D53" s="40">
        <v>96</v>
      </c>
      <c r="E53" s="41">
        <v>1958</v>
      </c>
      <c r="F53" s="40">
        <v>65</v>
      </c>
      <c r="G53" s="40"/>
      <c r="H53" s="43">
        <v>1575</v>
      </c>
      <c r="I53" s="84">
        <v>1275</v>
      </c>
      <c r="J53" s="112" t="s">
        <v>109</v>
      </c>
    </row>
    <row r="54" spans="2:10" ht="15" thickBot="1" x14ac:dyDescent="0.4">
      <c r="B54" s="76" t="s">
        <v>73</v>
      </c>
      <c r="C54" s="39">
        <v>110</v>
      </c>
      <c r="D54" s="40">
        <v>105</v>
      </c>
      <c r="E54" s="41">
        <v>2142</v>
      </c>
      <c r="F54" s="40">
        <v>71</v>
      </c>
      <c r="G54" s="40"/>
      <c r="H54" s="43">
        <v>2475</v>
      </c>
      <c r="I54" s="84">
        <v>2000</v>
      </c>
      <c r="J54" s="112" t="s">
        <v>109</v>
      </c>
    </row>
    <row r="55" spans="2:10" ht="15" thickBot="1" x14ac:dyDescent="0.4">
      <c r="B55" s="76" t="s">
        <v>74</v>
      </c>
      <c r="C55" s="39">
        <v>157</v>
      </c>
      <c r="D55" s="40">
        <v>149</v>
      </c>
      <c r="E55" s="41">
        <v>3056</v>
      </c>
      <c r="F55" s="40">
        <v>102</v>
      </c>
      <c r="G55" s="40"/>
      <c r="H55" s="46">
        <v>300</v>
      </c>
      <c r="I55" s="85">
        <v>250</v>
      </c>
      <c r="J55" s="112" t="s">
        <v>109</v>
      </c>
    </row>
    <row r="56" spans="2:10" ht="15" thickBot="1" x14ac:dyDescent="0.4">
      <c r="B56" s="76" t="s">
        <v>75</v>
      </c>
      <c r="C56" s="39">
        <v>79</v>
      </c>
      <c r="D56" s="40">
        <v>75</v>
      </c>
      <c r="E56" s="41">
        <v>1535</v>
      </c>
      <c r="F56" s="40">
        <v>51</v>
      </c>
      <c r="G56" s="40"/>
      <c r="H56" s="43">
        <v>1650</v>
      </c>
      <c r="I56" s="84">
        <v>1350</v>
      </c>
      <c r="J56" s="112" t="s">
        <v>109</v>
      </c>
    </row>
    <row r="57" spans="2:10" ht="15" thickBot="1" x14ac:dyDescent="0.4">
      <c r="B57" s="76" t="s">
        <v>76</v>
      </c>
      <c r="C57" s="39">
        <v>82</v>
      </c>
      <c r="D57" s="40">
        <v>78</v>
      </c>
      <c r="E57" s="41">
        <v>1587</v>
      </c>
      <c r="F57" s="40">
        <v>53</v>
      </c>
      <c r="G57" s="40"/>
      <c r="H57" s="46">
        <v>275</v>
      </c>
      <c r="I57" s="85">
        <v>225</v>
      </c>
      <c r="J57" s="112" t="s">
        <v>109</v>
      </c>
    </row>
    <row r="58" spans="2:10" ht="15" thickBot="1" x14ac:dyDescent="0.4">
      <c r="B58" s="76" t="s">
        <v>77</v>
      </c>
      <c r="C58" s="39">
        <v>82</v>
      </c>
      <c r="D58" s="40">
        <v>78</v>
      </c>
      <c r="E58" s="41">
        <v>1587</v>
      </c>
      <c r="F58" s="40">
        <v>53</v>
      </c>
      <c r="G58" s="40"/>
      <c r="H58" s="46">
        <v>525</v>
      </c>
      <c r="I58" s="85">
        <v>425</v>
      </c>
      <c r="J58" s="112" t="s">
        <v>109</v>
      </c>
    </row>
    <row r="59" spans="2:10" ht="15" thickBot="1" x14ac:dyDescent="0.4">
      <c r="B59" s="76" t="s">
        <v>78</v>
      </c>
      <c r="C59" s="47"/>
      <c r="D59" s="45"/>
      <c r="E59" s="45"/>
      <c r="F59" s="45"/>
      <c r="G59" s="45"/>
      <c r="H59" s="45"/>
      <c r="I59" s="48"/>
      <c r="J59" s="112" t="s">
        <v>109</v>
      </c>
    </row>
    <row r="60" spans="2:10" ht="15" thickBot="1" x14ac:dyDescent="0.4">
      <c r="B60" s="44" t="s">
        <v>79</v>
      </c>
      <c r="C60" s="39">
        <v>96</v>
      </c>
      <c r="D60" s="40">
        <v>92</v>
      </c>
      <c r="E60" s="41">
        <v>1873</v>
      </c>
      <c r="F60" s="40">
        <v>62</v>
      </c>
      <c r="G60" s="107"/>
      <c r="H60" s="74">
        <v>250</v>
      </c>
      <c r="I60" s="74">
        <v>200</v>
      </c>
      <c r="J60" s="112"/>
    </row>
    <row r="61" spans="2:10" ht="15" thickBot="1" x14ac:dyDescent="0.4">
      <c r="B61" s="44" t="s">
        <v>80</v>
      </c>
      <c r="C61" s="39">
        <v>98</v>
      </c>
      <c r="D61" s="40">
        <v>93</v>
      </c>
      <c r="E61" s="41">
        <v>1912</v>
      </c>
      <c r="F61" s="40">
        <v>64</v>
      </c>
      <c r="G61" s="107"/>
      <c r="H61" s="74">
        <v>250</v>
      </c>
      <c r="I61" s="74">
        <v>200</v>
      </c>
      <c r="J61" s="112"/>
    </row>
    <row r="62" spans="2:10" ht="22.5" thickBot="1" x14ac:dyDescent="0.4">
      <c r="B62" s="44" t="s">
        <v>81</v>
      </c>
      <c r="C62" s="39">
        <v>91</v>
      </c>
      <c r="D62" s="40">
        <v>86</v>
      </c>
      <c r="E62" s="41">
        <v>1769</v>
      </c>
      <c r="F62" s="40">
        <v>59</v>
      </c>
      <c r="G62" s="107"/>
      <c r="H62" s="74">
        <v>250</v>
      </c>
      <c r="I62" s="74">
        <v>200</v>
      </c>
      <c r="J62" s="112"/>
    </row>
    <row r="63" spans="2:10" ht="22.5" thickBot="1" x14ac:dyDescent="0.4">
      <c r="B63" s="44" t="s">
        <v>147</v>
      </c>
      <c r="C63" s="39">
        <v>75</v>
      </c>
      <c r="D63" s="40">
        <v>71</v>
      </c>
      <c r="E63" s="41">
        <v>1457</v>
      </c>
      <c r="F63" s="40">
        <v>49</v>
      </c>
      <c r="G63" s="107"/>
      <c r="H63" s="74">
        <v>250</v>
      </c>
      <c r="I63" s="74">
        <v>200</v>
      </c>
      <c r="J63" s="112"/>
    </row>
    <row r="64" spans="2:10" ht="22.5" thickBot="1" x14ac:dyDescent="0.4">
      <c r="B64" s="44" t="s">
        <v>82</v>
      </c>
      <c r="C64" s="39">
        <v>83</v>
      </c>
      <c r="D64" s="40">
        <v>79</v>
      </c>
      <c r="E64" s="41">
        <v>1613</v>
      </c>
      <c r="F64" s="40">
        <v>54</v>
      </c>
      <c r="G64" s="40"/>
      <c r="H64" s="46">
        <v>475</v>
      </c>
      <c r="I64" s="46">
        <v>375</v>
      </c>
      <c r="J64" s="112"/>
    </row>
    <row r="65" spans="2:10" ht="15" thickBot="1" x14ac:dyDescent="0.4">
      <c r="B65" s="76" t="s">
        <v>83</v>
      </c>
      <c r="C65" s="39">
        <v>112</v>
      </c>
      <c r="D65" s="40">
        <v>107</v>
      </c>
      <c r="E65" s="41">
        <v>2185</v>
      </c>
      <c r="F65" s="40">
        <v>73</v>
      </c>
      <c r="G65" s="40"/>
      <c r="H65" s="43">
        <v>1175</v>
      </c>
      <c r="I65" s="85">
        <v>950</v>
      </c>
      <c r="J65" s="112" t="s">
        <v>109</v>
      </c>
    </row>
    <row r="66" spans="2:10" ht="22.5" thickBot="1" x14ac:dyDescent="0.4">
      <c r="B66" s="75" t="s">
        <v>84</v>
      </c>
      <c r="C66" s="146" t="s">
        <v>46</v>
      </c>
      <c r="D66" s="77"/>
      <c r="E66" s="77"/>
      <c r="F66" s="78"/>
      <c r="G66" s="108"/>
      <c r="H66" s="49" t="s">
        <v>85</v>
      </c>
      <c r="I66" s="86" t="s">
        <v>86</v>
      </c>
      <c r="J66" s="112" t="s">
        <v>109</v>
      </c>
    </row>
    <row r="67" spans="2:10" ht="22.5" thickBot="1" x14ac:dyDescent="0.4">
      <c r="B67" s="76"/>
      <c r="C67" s="147"/>
      <c r="D67" s="79"/>
      <c r="E67" s="79"/>
      <c r="F67" s="80"/>
      <c r="G67" s="80"/>
      <c r="H67" s="49" t="s">
        <v>87</v>
      </c>
      <c r="I67" s="86" t="s">
        <v>68</v>
      </c>
      <c r="J67" s="112"/>
    </row>
    <row r="68" spans="2:10" ht="15" thickBot="1" x14ac:dyDescent="0.4">
      <c r="B68" s="44" t="s">
        <v>88</v>
      </c>
      <c r="C68" s="147">
        <v>151</v>
      </c>
      <c r="D68" s="40">
        <v>144</v>
      </c>
      <c r="E68" s="41">
        <v>2939</v>
      </c>
      <c r="F68" s="40">
        <v>98</v>
      </c>
      <c r="G68" s="40"/>
      <c r="H68" s="46">
        <v>1450</v>
      </c>
      <c r="I68" s="46">
        <v>1175</v>
      </c>
      <c r="J68" s="112"/>
    </row>
    <row r="69" spans="2:10" ht="15" thickBot="1" x14ac:dyDescent="0.4">
      <c r="B69" s="44" t="s">
        <v>89</v>
      </c>
      <c r="C69" s="39">
        <v>209</v>
      </c>
      <c r="D69" s="40">
        <v>199</v>
      </c>
      <c r="E69" s="41">
        <v>4071</v>
      </c>
      <c r="F69" s="40">
        <v>136</v>
      </c>
      <c r="G69" s="40"/>
      <c r="H69" s="46">
        <v>1450</v>
      </c>
      <c r="I69" s="46">
        <v>1175</v>
      </c>
      <c r="J69" s="112"/>
    </row>
    <row r="70" spans="2:10" ht="15" thickBot="1" x14ac:dyDescent="0.4">
      <c r="B70" s="44" t="s">
        <v>90</v>
      </c>
      <c r="C70" s="39">
        <v>170</v>
      </c>
      <c r="D70" s="40">
        <v>161</v>
      </c>
      <c r="E70" s="41">
        <v>3303</v>
      </c>
      <c r="F70" s="40">
        <v>110</v>
      </c>
      <c r="G70" s="40"/>
      <c r="H70" s="46">
        <v>1450</v>
      </c>
      <c r="I70" s="46">
        <v>1175</v>
      </c>
      <c r="J70" s="112"/>
    </row>
    <row r="71" spans="2:10" ht="15" thickBot="1" x14ac:dyDescent="0.4">
      <c r="B71" s="44" t="s">
        <v>91</v>
      </c>
      <c r="C71" s="39">
        <v>127</v>
      </c>
      <c r="D71" s="40">
        <v>121</v>
      </c>
      <c r="E71" s="41">
        <v>2471</v>
      </c>
      <c r="F71" s="40">
        <v>82</v>
      </c>
      <c r="G71" s="40"/>
      <c r="H71" s="46">
        <v>1600</v>
      </c>
      <c r="I71" s="46">
        <v>1300</v>
      </c>
      <c r="J71" s="112"/>
    </row>
    <row r="72" spans="2:10" ht="15" thickBot="1" x14ac:dyDescent="0.4">
      <c r="B72" s="44" t="s">
        <v>92</v>
      </c>
      <c r="C72" s="39">
        <v>214</v>
      </c>
      <c r="D72" s="40">
        <v>203</v>
      </c>
      <c r="E72" s="41">
        <v>4162</v>
      </c>
      <c r="F72" s="40">
        <v>139</v>
      </c>
      <c r="G72" s="40"/>
      <c r="H72" s="46">
        <v>1600</v>
      </c>
      <c r="I72" s="46">
        <v>1300</v>
      </c>
      <c r="J72" s="112"/>
    </row>
    <row r="73" spans="2:10" ht="15" thickBot="1" x14ac:dyDescent="0.4">
      <c r="B73" s="44" t="s">
        <v>93</v>
      </c>
      <c r="C73" s="39">
        <v>136</v>
      </c>
      <c r="D73" s="40">
        <v>130</v>
      </c>
      <c r="E73" s="41">
        <v>2653</v>
      </c>
      <c r="F73" s="40">
        <v>88</v>
      </c>
      <c r="G73" s="40"/>
      <c r="H73" s="46">
        <v>1450</v>
      </c>
      <c r="I73" s="46">
        <v>1175</v>
      </c>
      <c r="J73" s="112"/>
    </row>
    <row r="74" spans="2:10" ht="22.5" thickBot="1" x14ac:dyDescent="0.4">
      <c r="B74" s="44" t="s">
        <v>94</v>
      </c>
      <c r="C74" s="39">
        <v>221</v>
      </c>
      <c r="D74" s="40">
        <v>210</v>
      </c>
      <c r="E74" s="41">
        <v>4292</v>
      </c>
      <c r="F74" s="40">
        <v>143</v>
      </c>
      <c r="G74" s="40"/>
      <c r="H74" s="46">
        <v>1450</v>
      </c>
      <c r="I74" s="46">
        <v>1175</v>
      </c>
      <c r="J74" s="112"/>
    </row>
    <row r="75" spans="2:10" ht="22.5" thickBot="1" x14ac:dyDescent="0.4">
      <c r="B75" s="44" t="s">
        <v>95</v>
      </c>
      <c r="C75" s="39">
        <v>238</v>
      </c>
      <c r="D75" s="40">
        <v>226</v>
      </c>
      <c r="E75" s="41">
        <v>4630</v>
      </c>
      <c r="F75" s="40">
        <v>154</v>
      </c>
      <c r="G75" s="40"/>
      <c r="H75" s="46">
        <v>1600</v>
      </c>
      <c r="I75" s="46">
        <v>1300</v>
      </c>
      <c r="J75" s="112"/>
    </row>
    <row r="76" spans="2:10" ht="22.5" thickBot="1" x14ac:dyDescent="0.4">
      <c r="B76" s="44" t="s">
        <v>96</v>
      </c>
      <c r="C76" s="39">
        <v>219</v>
      </c>
      <c r="D76" s="40">
        <v>208</v>
      </c>
      <c r="E76" s="41">
        <v>4253</v>
      </c>
      <c r="F76" s="40">
        <v>142</v>
      </c>
      <c r="G76" s="40"/>
      <c r="H76" s="46">
        <v>1450</v>
      </c>
      <c r="I76" s="46">
        <v>1175</v>
      </c>
      <c r="J76" s="112"/>
    </row>
    <row r="77" spans="2:10" ht="22.5" thickBot="1" x14ac:dyDescent="0.4">
      <c r="B77" s="44" t="s">
        <v>107</v>
      </c>
      <c r="C77" s="39">
        <v>120</v>
      </c>
      <c r="D77" s="40">
        <v>114</v>
      </c>
      <c r="E77" s="41">
        <v>2341</v>
      </c>
      <c r="F77" s="40">
        <v>78</v>
      </c>
      <c r="G77" s="40"/>
      <c r="H77" s="63">
        <v>1450</v>
      </c>
      <c r="I77" s="63">
        <v>1175</v>
      </c>
      <c r="J77" s="112"/>
    </row>
    <row r="78" spans="2:10" ht="22.5" thickBot="1" x14ac:dyDescent="0.4">
      <c r="B78" s="44" t="s">
        <v>102</v>
      </c>
      <c r="C78" s="39">
        <v>120</v>
      </c>
      <c r="D78" s="40">
        <v>114</v>
      </c>
      <c r="E78" s="41">
        <v>2341</v>
      </c>
      <c r="F78" s="40">
        <v>78</v>
      </c>
      <c r="G78" s="40"/>
      <c r="H78" s="63">
        <v>1600</v>
      </c>
      <c r="I78" s="63">
        <v>1300</v>
      </c>
      <c r="J78" s="112"/>
    </row>
    <row r="79" spans="2:10" ht="15" thickBot="1" x14ac:dyDescent="0.4">
      <c r="B79" s="117"/>
      <c r="C79" s="118"/>
      <c r="D79" s="119"/>
      <c r="E79" s="120"/>
      <c r="F79" s="119"/>
      <c r="G79" s="119"/>
      <c r="H79" s="114"/>
      <c r="I79" s="114"/>
      <c r="J79" s="112"/>
    </row>
    <row r="80" spans="2:10" ht="16" thickBot="1" x14ac:dyDescent="0.4">
      <c r="B80" s="117"/>
      <c r="C80" s="122"/>
      <c r="D80" s="121"/>
      <c r="E80" s="122" t="s">
        <v>137</v>
      </c>
      <c r="F80" s="119"/>
      <c r="G80" s="119"/>
      <c r="H80" s="114"/>
      <c r="I80" s="114"/>
      <c r="J80" s="112"/>
    </row>
    <row r="81" spans="2:10" ht="35.25" customHeight="1" thickBot="1" x14ac:dyDescent="0.4">
      <c r="B81" s="95" t="s">
        <v>127</v>
      </c>
      <c r="C81" s="104" t="s">
        <v>133</v>
      </c>
      <c r="D81" s="104" t="s">
        <v>133</v>
      </c>
      <c r="E81" s="96" t="s">
        <v>134</v>
      </c>
      <c r="F81" s="96" t="s">
        <v>134</v>
      </c>
      <c r="G81" s="96" t="s">
        <v>134</v>
      </c>
      <c r="H81" s="103" t="s">
        <v>135</v>
      </c>
      <c r="I81" s="103" t="s">
        <v>135</v>
      </c>
      <c r="J81" s="161"/>
    </row>
    <row r="82" spans="2:10" x14ac:dyDescent="0.35">
      <c r="B82" s="101" t="s">
        <v>46</v>
      </c>
      <c r="C82" s="101" t="s">
        <v>128</v>
      </c>
      <c r="D82" s="141" t="s">
        <v>130</v>
      </c>
      <c r="E82" s="140" t="s">
        <v>39</v>
      </c>
      <c r="F82" s="38" t="s">
        <v>40</v>
      </c>
      <c r="G82" s="101" t="s">
        <v>129</v>
      </c>
      <c r="H82" s="100" t="s">
        <v>43</v>
      </c>
      <c r="I82" s="100" t="s">
        <v>44</v>
      </c>
      <c r="J82" s="162"/>
    </row>
    <row r="83" spans="2:10" ht="15" thickBot="1" x14ac:dyDescent="0.4">
      <c r="B83" s="102"/>
      <c r="C83" s="102"/>
      <c r="D83" s="142" t="s">
        <v>131</v>
      </c>
      <c r="E83" s="37"/>
      <c r="F83" s="81" t="s">
        <v>41</v>
      </c>
      <c r="G83" s="102"/>
      <c r="H83" s="92"/>
      <c r="I83" s="92"/>
      <c r="J83" s="162"/>
    </row>
    <row r="84" spans="2:10" ht="15" thickBot="1" x14ac:dyDescent="0.4">
      <c r="B84" s="76" t="s">
        <v>118</v>
      </c>
      <c r="C84" s="80"/>
      <c r="D84" s="143"/>
      <c r="E84" s="80"/>
      <c r="F84" s="99"/>
      <c r="G84" s="80"/>
      <c r="H84" s="41">
        <v>1500</v>
      </c>
      <c r="I84" s="41">
        <v>1225</v>
      </c>
      <c r="J84" s="112" t="s">
        <v>109</v>
      </c>
    </row>
    <row r="85" spans="2:10" ht="15" thickBot="1" x14ac:dyDescent="0.4">
      <c r="B85" s="44" t="s">
        <v>153</v>
      </c>
      <c r="C85" s="80">
        <v>89</v>
      </c>
      <c r="D85" s="143">
        <v>2000</v>
      </c>
      <c r="E85" s="80">
        <v>44</v>
      </c>
      <c r="F85" s="99">
        <v>1000</v>
      </c>
      <c r="G85" s="80">
        <v>33</v>
      </c>
      <c r="H85" s="41"/>
      <c r="I85" s="41"/>
      <c r="J85" s="112"/>
    </row>
    <row r="86" spans="2:10" ht="15" thickBot="1" x14ac:dyDescent="0.4">
      <c r="B86" s="76" t="s">
        <v>119</v>
      </c>
      <c r="C86" s="80"/>
      <c r="D86" s="143"/>
      <c r="E86" s="80"/>
      <c r="F86" s="99"/>
      <c r="G86" s="80"/>
      <c r="H86" s="40">
        <v>200</v>
      </c>
      <c r="I86" s="40">
        <v>175</v>
      </c>
      <c r="J86" s="112" t="s">
        <v>109</v>
      </c>
    </row>
    <row r="87" spans="2:10" ht="15" thickBot="1" x14ac:dyDescent="0.4">
      <c r="B87" s="44" t="s">
        <v>153</v>
      </c>
      <c r="C87" s="80">
        <v>89</v>
      </c>
      <c r="D87" s="143">
        <v>2000</v>
      </c>
      <c r="E87" s="80">
        <v>44</v>
      </c>
      <c r="F87" s="99">
        <v>1000</v>
      </c>
      <c r="G87" s="80">
        <v>33</v>
      </c>
      <c r="H87" s="113"/>
      <c r="I87" s="113"/>
      <c r="J87" s="112"/>
    </row>
    <row r="88" spans="2:10" ht="15" thickBot="1" x14ac:dyDescent="0.4">
      <c r="B88" s="76" t="s">
        <v>120</v>
      </c>
      <c r="C88" s="80"/>
      <c r="D88" s="143"/>
      <c r="E88" s="80"/>
      <c r="F88" s="99"/>
      <c r="G88" s="80"/>
      <c r="H88" s="41">
        <v>1625</v>
      </c>
      <c r="I88" s="41">
        <v>1300</v>
      </c>
      <c r="J88" s="112" t="s">
        <v>109</v>
      </c>
    </row>
    <row r="89" spans="2:10" ht="15" thickBot="1" x14ac:dyDescent="0.4">
      <c r="B89" s="44" t="s">
        <v>153</v>
      </c>
      <c r="C89" s="80">
        <v>89</v>
      </c>
      <c r="D89" s="143">
        <v>2000</v>
      </c>
      <c r="E89" s="80">
        <v>44</v>
      </c>
      <c r="F89" s="99">
        <v>1000</v>
      </c>
      <c r="G89" s="80">
        <v>33</v>
      </c>
      <c r="H89" s="114"/>
      <c r="I89" s="114"/>
      <c r="J89" s="112"/>
    </row>
    <row r="90" spans="2:10" ht="22.5" thickBot="1" x14ac:dyDescent="0.4">
      <c r="B90" s="76" t="s">
        <v>172</v>
      </c>
      <c r="C90" s="39"/>
      <c r="D90" s="41"/>
      <c r="E90" s="41"/>
      <c r="F90" s="41"/>
      <c r="G90" s="40"/>
      <c r="H90" s="40"/>
      <c r="I90" s="40"/>
      <c r="J90" s="163" t="s">
        <v>109</v>
      </c>
    </row>
    <row r="91" spans="2:10" ht="22.5" thickBot="1" x14ac:dyDescent="0.4">
      <c r="B91" s="44" t="s">
        <v>173</v>
      </c>
      <c r="C91" s="132">
        <v>89</v>
      </c>
      <c r="D91" s="164">
        <v>2000</v>
      </c>
      <c r="E91" s="80">
        <v>44</v>
      </c>
      <c r="F91" s="99">
        <v>1000</v>
      </c>
      <c r="G91" s="80">
        <v>33</v>
      </c>
      <c r="H91" s="40">
        <v>300</v>
      </c>
      <c r="I91" s="40">
        <v>225</v>
      </c>
      <c r="J91" s="112"/>
    </row>
    <row r="92" spans="2:10" ht="15" thickBot="1" x14ac:dyDescent="0.4">
      <c r="B92" s="76" t="s">
        <v>121</v>
      </c>
      <c r="C92" s="80"/>
      <c r="D92" s="143"/>
      <c r="E92" s="80"/>
      <c r="F92" s="99"/>
      <c r="G92" s="80"/>
      <c r="H92" s="40">
        <v>650</v>
      </c>
      <c r="I92" s="40">
        <v>525</v>
      </c>
      <c r="J92" s="112" t="s">
        <v>109</v>
      </c>
    </row>
    <row r="93" spans="2:10" ht="15" thickBot="1" x14ac:dyDescent="0.4">
      <c r="B93" s="44" t="s">
        <v>153</v>
      </c>
      <c r="C93" s="80">
        <v>89</v>
      </c>
      <c r="D93" s="143">
        <v>2000</v>
      </c>
      <c r="E93" s="80">
        <v>44</v>
      </c>
      <c r="F93" s="99">
        <v>1000</v>
      </c>
      <c r="G93" s="80">
        <v>33</v>
      </c>
      <c r="H93" s="113"/>
      <c r="I93" s="113"/>
      <c r="J93" s="112"/>
    </row>
    <row r="94" spans="2:10" ht="15" thickBot="1" x14ac:dyDescent="0.4">
      <c r="B94" s="76" t="s">
        <v>122</v>
      </c>
      <c r="C94" s="80"/>
      <c r="D94" s="143"/>
      <c r="E94" s="80"/>
      <c r="F94" s="99"/>
      <c r="G94" s="80"/>
      <c r="H94" s="40">
        <v>425</v>
      </c>
      <c r="I94" s="40">
        <v>350</v>
      </c>
      <c r="J94" s="112" t="s">
        <v>109</v>
      </c>
    </row>
    <row r="95" spans="2:10" ht="15" thickBot="1" x14ac:dyDescent="0.4">
      <c r="B95" s="44" t="s">
        <v>153</v>
      </c>
      <c r="C95" s="80">
        <v>89</v>
      </c>
      <c r="D95" s="143">
        <v>2000</v>
      </c>
      <c r="E95" s="80">
        <v>44</v>
      </c>
      <c r="F95" s="99">
        <v>1000</v>
      </c>
      <c r="G95" s="80">
        <v>33</v>
      </c>
      <c r="H95" s="113"/>
      <c r="I95" s="113"/>
      <c r="J95" s="112"/>
    </row>
    <row r="96" spans="2:10" ht="15" thickBot="1" x14ac:dyDescent="0.4">
      <c r="B96" s="76" t="s">
        <v>123</v>
      </c>
      <c r="C96" s="80"/>
      <c r="D96" s="143"/>
      <c r="E96" s="80"/>
      <c r="F96" s="99"/>
      <c r="G96" s="80"/>
      <c r="H96" s="40">
        <v>250</v>
      </c>
      <c r="I96" s="40">
        <v>200</v>
      </c>
      <c r="J96" s="112" t="s">
        <v>109</v>
      </c>
    </row>
    <row r="97" spans="2:19" ht="15" thickBot="1" x14ac:dyDescent="0.4">
      <c r="B97" s="44" t="s">
        <v>153</v>
      </c>
      <c r="C97" s="131">
        <v>89</v>
      </c>
      <c r="D97" s="143">
        <v>2000</v>
      </c>
      <c r="E97" s="80">
        <v>44</v>
      </c>
      <c r="F97" s="99">
        <v>1000</v>
      </c>
      <c r="G97" s="80">
        <v>33</v>
      </c>
      <c r="H97" s="113"/>
      <c r="I97" s="113"/>
      <c r="J97" s="112"/>
    </row>
    <row r="98" spans="2:19" ht="15" thickBot="1" x14ac:dyDescent="0.4">
      <c r="B98" s="76" t="s">
        <v>124</v>
      </c>
      <c r="C98" s="131"/>
      <c r="D98" s="144"/>
      <c r="E98" s="41"/>
      <c r="F98" s="40"/>
      <c r="G98" s="40"/>
      <c r="H98" s="40">
        <v>350</v>
      </c>
      <c r="I98" s="40">
        <v>275</v>
      </c>
      <c r="J98" s="112" t="s">
        <v>109</v>
      </c>
    </row>
    <row r="99" spans="2:19" ht="15" thickBot="1" x14ac:dyDescent="0.4">
      <c r="B99" s="44" t="s">
        <v>153</v>
      </c>
      <c r="C99" s="132">
        <v>89</v>
      </c>
      <c r="D99" s="143">
        <v>2000</v>
      </c>
      <c r="E99" s="80">
        <v>44</v>
      </c>
      <c r="F99" s="99">
        <v>1000</v>
      </c>
      <c r="G99" s="80">
        <v>33</v>
      </c>
      <c r="H99" s="113"/>
      <c r="I99" s="113"/>
      <c r="J99" s="112"/>
    </row>
    <row r="100" spans="2:19" ht="22.5" thickBot="1" x14ac:dyDescent="0.4">
      <c r="B100" s="76" t="s">
        <v>144</v>
      </c>
      <c r="C100" s="132"/>
      <c r="D100" s="144"/>
      <c r="E100" s="41"/>
      <c r="F100" s="40"/>
      <c r="G100" s="40"/>
      <c r="H100" s="40">
        <v>250</v>
      </c>
      <c r="I100" s="40">
        <v>200</v>
      </c>
      <c r="J100" s="112" t="s">
        <v>109</v>
      </c>
    </row>
    <row r="101" spans="2:19" ht="15" thickBot="1" x14ac:dyDescent="0.4">
      <c r="B101" s="44" t="s">
        <v>153</v>
      </c>
      <c r="C101" s="132">
        <v>89</v>
      </c>
      <c r="D101" s="143">
        <v>2000</v>
      </c>
      <c r="E101" s="80">
        <v>44</v>
      </c>
      <c r="F101" s="99">
        <v>1000</v>
      </c>
      <c r="G101" s="80">
        <v>33</v>
      </c>
      <c r="H101" s="113"/>
      <c r="I101" s="113"/>
      <c r="J101" s="112"/>
    </row>
    <row r="102" spans="2:19" ht="15" thickBot="1" x14ac:dyDescent="0.4">
      <c r="B102" s="76" t="s">
        <v>125</v>
      </c>
      <c r="C102" s="132"/>
      <c r="D102" s="144"/>
      <c r="E102" s="41"/>
      <c r="F102" s="40"/>
      <c r="G102" s="40"/>
      <c r="H102" s="40">
        <v>900</v>
      </c>
      <c r="I102" s="40">
        <v>725</v>
      </c>
      <c r="J102" s="112" t="s">
        <v>109</v>
      </c>
    </row>
    <row r="103" spans="2:19" ht="15" thickBot="1" x14ac:dyDescent="0.4">
      <c r="B103" s="44" t="s">
        <v>153</v>
      </c>
      <c r="C103" s="132">
        <v>89</v>
      </c>
      <c r="D103" s="143">
        <v>2000</v>
      </c>
      <c r="E103" s="80">
        <v>44</v>
      </c>
      <c r="F103" s="99">
        <v>1000</v>
      </c>
      <c r="G103" s="80">
        <v>33</v>
      </c>
      <c r="H103" s="113"/>
      <c r="I103" s="113"/>
      <c r="J103" s="112"/>
    </row>
    <row r="104" spans="2:19" ht="22.5" thickBot="1" x14ac:dyDescent="0.4">
      <c r="B104" s="76" t="s">
        <v>145</v>
      </c>
      <c r="C104" s="132"/>
      <c r="D104" s="144"/>
      <c r="E104" s="41"/>
      <c r="F104" s="40"/>
      <c r="G104" s="40"/>
      <c r="H104" s="40">
        <v>250</v>
      </c>
      <c r="I104" s="40">
        <v>200</v>
      </c>
      <c r="J104" s="112" t="s">
        <v>109</v>
      </c>
    </row>
    <row r="105" spans="2:19" ht="15" thickBot="1" x14ac:dyDescent="0.4">
      <c r="B105" s="44" t="s">
        <v>153</v>
      </c>
      <c r="C105" s="132">
        <v>89</v>
      </c>
      <c r="D105" s="98">
        <v>2000</v>
      </c>
      <c r="E105" s="80">
        <v>44</v>
      </c>
      <c r="F105" s="99">
        <v>1000</v>
      </c>
      <c r="G105" s="80">
        <v>33</v>
      </c>
      <c r="H105" s="113"/>
      <c r="I105" s="113"/>
      <c r="J105" s="112"/>
    </row>
    <row r="106" spans="2:19" ht="15" thickBot="1" x14ac:dyDescent="0.4">
      <c r="B106" s="76" t="s">
        <v>126</v>
      </c>
      <c r="C106" s="132"/>
      <c r="D106" s="145"/>
      <c r="E106" s="41"/>
      <c r="F106" s="40"/>
      <c r="G106" s="40"/>
      <c r="H106" s="40">
        <v>250</v>
      </c>
      <c r="I106" s="40">
        <v>200</v>
      </c>
      <c r="J106" s="112" t="s">
        <v>109</v>
      </c>
    </row>
    <row r="107" spans="2:19" ht="15" thickBot="1" x14ac:dyDescent="0.4">
      <c r="B107" s="133" t="s">
        <v>153</v>
      </c>
      <c r="C107" s="134">
        <v>89</v>
      </c>
      <c r="D107" s="135">
        <v>2000</v>
      </c>
      <c r="E107" s="136">
        <v>44</v>
      </c>
      <c r="F107" s="137">
        <v>1000</v>
      </c>
      <c r="G107" s="136">
        <v>33</v>
      </c>
      <c r="H107" s="138"/>
      <c r="I107" s="139"/>
      <c r="J107" s="112"/>
    </row>
    <row r="111" spans="2:19" ht="15" thickBot="1" x14ac:dyDescent="0.4"/>
    <row r="112" spans="2:19" ht="16" thickBot="1" x14ac:dyDescent="0.4">
      <c r="J112" s="163" t="s">
        <v>109</v>
      </c>
      <c r="K112" s="110" t="s">
        <v>136</v>
      </c>
      <c r="L112" s="115" t="s">
        <v>165</v>
      </c>
      <c r="M112" s="115"/>
      <c r="N112" s="115"/>
      <c r="O112" s="115"/>
      <c r="P112" s="115"/>
      <c r="Q112" s="115"/>
      <c r="R112" s="115"/>
      <c r="S112" s="116"/>
    </row>
  </sheetData>
  <sheetProtection algorithmName="SHA-512" hashValue="caXF27Xu58Y9QN8oPXs3+PQhY356+061Dk/y5l8OPs7fJZbyemIvTMOhs0uyc1qDF/8GtXakZ6dEe8KY7pi8pQ==" saltValue="+7wfmOfREtko/omLX2wI/g==" spinCount="100000" sheet="1" objects="1" scenarios="1"/>
  <mergeCells count="14">
    <mergeCell ref="B1:J1"/>
    <mergeCell ref="C8:C9"/>
    <mergeCell ref="H8:H9"/>
    <mergeCell ref="J4:J7"/>
    <mergeCell ref="I8:I9"/>
    <mergeCell ref="B4:B7"/>
    <mergeCell ref="C4:F4"/>
    <mergeCell ref="H4:I7"/>
    <mergeCell ref="D5:F5"/>
    <mergeCell ref="D6:F6"/>
    <mergeCell ref="D7:F7"/>
    <mergeCell ref="B8:B9"/>
    <mergeCell ref="B2:J2"/>
    <mergeCell ref="B3:J3"/>
  </mergeCell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26"/>
  <sheetViews>
    <sheetView workbookViewId="0"/>
  </sheetViews>
  <sheetFormatPr baseColWidth="10" defaultRowHeight="14.5" x14ac:dyDescent="0.35"/>
  <cols>
    <col min="2" max="2" width="30.81640625" customWidth="1"/>
    <col min="5" max="5" width="33.54296875" customWidth="1"/>
    <col min="6" max="6" width="28.26953125" customWidth="1"/>
    <col min="7" max="7" width="44.81640625" customWidth="1"/>
  </cols>
  <sheetData>
    <row r="3" spans="2:7" ht="15" thickBot="1" x14ac:dyDescent="0.4"/>
    <row r="4" spans="2:7" ht="58" x14ac:dyDescent="0.35">
      <c r="B4" s="127" t="s">
        <v>140</v>
      </c>
      <c r="E4" s="126" t="s">
        <v>138</v>
      </c>
      <c r="F4" s="126" t="s">
        <v>139</v>
      </c>
      <c r="G4" s="126" t="s">
        <v>143</v>
      </c>
    </row>
    <row r="5" spans="2:7" ht="15" thickBot="1" x14ac:dyDescent="0.4">
      <c r="E5" s="124"/>
      <c r="F5" s="124"/>
      <c r="G5" s="124"/>
    </row>
    <row r="6" spans="2:7" ht="15" thickBot="1" x14ac:dyDescent="0.4">
      <c r="B6" s="123">
        <f>IF(ISERROR(Teilnehmerliste!E7=VLOOKUP(Teilnehmerliste!E7,PPPKreuzfinanzierung,1,0)),0,1)</f>
        <v>0</v>
      </c>
      <c r="E6" s="123" t="e">
        <f>IF($B$6=1,IF(Teilnehmerliste!H42&lt;23,Teilnehmerliste!H42*VLOOKUP(Teilnehmerliste!G42,FördersätzePPP,2,0),VLOOKUP(Teilnehmerliste!G42,FördersätzePPP,3,0)),Teilnehmerliste!H42*VLOOKUP(Teilnehmerliste!G42,FördersätzePPP,2,0))</f>
        <v>#N/A</v>
      </c>
      <c r="F6" s="123" t="e">
        <f>IF(Teilnehmerliste!I42="ja",E6+VLOOKUP(Teilnehmerliste!G42,FördersätzePPP,7,0),E6)</f>
        <v>#N/A</v>
      </c>
      <c r="G6" s="123" t="str">
        <f>IF(OR(Teilnehmerliste!C42="",Teilnehmerliste!D42="",Teilnehmerliste!E42="",Teilnehmerliste!F42="",Teilnehmerliste!G42="",Teilnehmerliste!H42="",Teilnehmerliste!I42=""),"",IF(Teilnehmerliste!I42="Ausschließlich",VLOOKUP(Teilnehmerliste!G42,FördersätzePPP,7,0),F6))</f>
        <v/>
      </c>
    </row>
    <row r="7" spans="2:7" ht="19" thickBot="1" x14ac:dyDescent="0.5">
      <c r="C7" s="128" t="s">
        <v>141</v>
      </c>
      <c r="E7" s="123" t="e">
        <f>IF($B$6=1,IF(Teilnehmerliste!H43&lt;23,Teilnehmerliste!H43*VLOOKUP(Teilnehmerliste!G43,FördersätzePPP,2,0),VLOOKUP(Teilnehmerliste!G43,FördersätzePPP,3,0)),Teilnehmerliste!H43*VLOOKUP(Teilnehmerliste!G43,FördersätzePPP,2,0))</f>
        <v>#N/A</v>
      </c>
      <c r="F7" s="123" t="e">
        <f>IF(Teilnehmerliste!I43="ja",E7+VLOOKUP(Teilnehmerliste!G43,FördersätzePPP,7,0),E7)</f>
        <v>#N/A</v>
      </c>
      <c r="G7" s="123" t="str">
        <f>IF(OR(Teilnehmerliste!C43="",Teilnehmerliste!D43="",Teilnehmerliste!E43="",Teilnehmerliste!F43="",Teilnehmerliste!G43="",Teilnehmerliste!H43="",Teilnehmerliste!I43=""),"",IF(Teilnehmerliste!I43="Ausschließlich",VLOOKUP(Teilnehmerliste!G43,FördersätzePPP,7,0),F7))</f>
        <v/>
      </c>
    </row>
    <row r="8" spans="2:7" ht="15" thickBot="1" x14ac:dyDescent="0.4">
      <c r="E8" s="123" t="e">
        <f>IF($B$6=1,IF(Teilnehmerliste!H44&lt;23,Teilnehmerliste!H44*VLOOKUP(Teilnehmerliste!G44,FördersätzePPP,2,0),VLOOKUP(Teilnehmerliste!G44,FördersätzePPP,3,0)),Teilnehmerliste!H44*VLOOKUP(Teilnehmerliste!G44,FördersätzePPP,2,0))</f>
        <v>#N/A</v>
      </c>
      <c r="F8" s="123" t="e">
        <f>IF(Teilnehmerliste!I44="ja",E8+VLOOKUP(Teilnehmerliste!G44,FördersätzePPP,7,0),E8)</f>
        <v>#N/A</v>
      </c>
      <c r="G8" s="123" t="str">
        <f>IF(OR(Teilnehmerliste!C44="",Teilnehmerliste!D44="",Teilnehmerliste!E44="",Teilnehmerliste!F44="",Teilnehmerliste!G44="",Teilnehmerliste!H44="",Teilnehmerliste!I44=""),"",IF(Teilnehmerliste!I44="Ausschließlich",VLOOKUP(Teilnehmerliste!G44,FördersätzePPP,7,0),F8))</f>
        <v/>
      </c>
    </row>
    <row r="9" spans="2:7" ht="15" thickBot="1" x14ac:dyDescent="0.4">
      <c r="E9" s="123" t="e">
        <f>IF($B$6=1,IF(Teilnehmerliste!H45&lt;23,Teilnehmerliste!H45*VLOOKUP(Teilnehmerliste!G45,FördersätzePPP,2,0),VLOOKUP(Teilnehmerliste!G45,FördersätzePPP,3,0)),Teilnehmerliste!H45*VLOOKUP(Teilnehmerliste!G45,FördersätzePPP,2,0))</f>
        <v>#N/A</v>
      </c>
      <c r="F9" s="123" t="e">
        <f>IF(Teilnehmerliste!I45="ja",E9+VLOOKUP(Teilnehmerliste!G45,FördersätzePPP,7,0),E9)</f>
        <v>#N/A</v>
      </c>
      <c r="G9" s="123" t="str">
        <f>IF(OR(Teilnehmerliste!C45="",Teilnehmerliste!D45="",Teilnehmerliste!E45="",Teilnehmerliste!F45="",Teilnehmerliste!G45="",Teilnehmerliste!H45="",Teilnehmerliste!I45=""),"",IF(Teilnehmerliste!I45="Ausschließlich",VLOOKUP(Teilnehmerliste!G45,FördersätzePPP,7,0),F9))</f>
        <v/>
      </c>
    </row>
    <row r="10" spans="2:7" ht="15" thickBot="1" x14ac:dyDescent="0.4">
      <c r="E10" s="123" t="e">
        <f>IF($B$6=1,IF(Teilnehmerliste!H46&lt;23,Teilnehmerliste!H46*VLOOKUP(Teilnehmerliste!G46,FördersätzePPP,2,0),VLOOKUP(Teilnehmerliste!G46,FördersätzePPP,3,0)),Teilnehmerliste!H46*VLOOKUP(Teilnehmerliste!G46,FördersätzePPP,2,0))</f>
        <v>#N/A</v>
      </c>
      <c r="F10" s="123" t="e">
        <f>IF(Teilnehmerliste!I46="ja",E10+VLOOKUP(Teilnehmerliste!G46,FördersätzePPP,7,0),E10)</f>
        <v>#N/A</v>
      </c>
      <c r="G10" s="123" t="str">
        <f>IF(OR(Teilnehmerliste!C46="",Teilnehmerliste!D46="",Teilnehmerliste!E46="",Teilnehmerliste!F46="",Teilnehmerliste!G46="",Teilnehmerliste!H46="",Teilnehmerliste!I46=""),"",IF(Teilnehmerliste!I46="Ausschließlich",VLOOKUP(Teilnehmerliste!G46,FördersätzePPP,7,0),F10))</f>
        <v/>
      </c>
    </row>
    <row r="11" spans="2:7" ht="15" thickBot="1" x14ac:dyDescent="0.4">
      <c r="E11" s="123" t="e">
        <f>IF($B$6=1,IF(Teilnehmerliste!H47&lt;23,Teilnehmerliste!H47*VLOOKUP(Teilnehmerliste!G47,FördersätzePPP,2,0),VLOOKUP(Teilnehmerliste!G47,FördersätzePPP,3,0)),Teilnehmerliste!H47*VLOOKUP(Teilnehmerliste!G47,FördersätzePPP,2,0))</f>
        <v>#N/A</v>
      </c>
      <c r="F11" s="123" t="e">
        <f>IF(Teilnehmerliste!I47="ja",E11+VLOOKUP(Teilnehmerliste!G47,FördersätzePPP,7,0),E11)</f>
        <v>#N/A</v>
      </c>
      <c r="G11" s="123" t="str">
        <f>IF(OR(Teilnehmerliste!C47="",Teilnehmerliste!D47="",Teilnehmerliste!E47="",Teilnehmerliste!F47="",Teilnehmerliste!G47="",Teilnehmerliste!H47="",Teilnehmerliste!I47=""),"",IF(Teilnehmerliste!I47="Ausschließlich",VLOOKUP(Teilnehmerliste!G47,FördersätzePPP,7,0),F11))</f>
        <v/>
      </c>
    </row>
    <row r="12" spans="2:7" ht="15" thickBot="1" x14ac:dyDescent="0.4">
      <c r="E12" s="123" t="e">
        <f>IF($B$6=1,IF(Teilnehmerliste!H48&lt;23,Teilnehmerliste!H48*VLOOKUP(Teilnehmerliste!G48,FördersätzePPP,2,0),VLOOKUP(Teilnehmerliste!G48,FördersätzePPP,3,0)),Teilnehmerliste!H48*VLOOKUP(Teilnehmerliste!G48,FördersätzePPP,2,0))</f>
        <v>#N/A</v>
      </c>
      <c r="F12" s="123" t="e">
        <f>IF(Teilnehmerliste!I48="ja",E12+VLOOKUP(Teilnehmerliste!G48,FördersätzePPP,7,0),E12)</f>
        <v>#N/A</v>
      </c>
      <c r="G12" s="123" t="str">
        <f>IF(OR(Teilnehmerliste!C48="",Teilnehmerliste!D48="",Teilnehmerliste!E48="",Teilnehmerliste!F48="",Teilnehmerliste!G48="",Teilnehmerliste!H48="",Teilnehmerliste!I48=""),"",IF(Teilnehmerliste!I48="Ausschließlich",VLOOKUP(Teilnehmerliste!G48,FördersätzePPP,7,0),F12))</f>
        <v/>
      </c>
    </row>
    <row r="13" spans="2:7" ht="15" thickBot="1" x14ac:dyDescent="0.4">
      <c r="E13" s="123" t="e">
        <f>IF($B$6=1,IF(Teilnehmerliste!H49&lt;23,Teilnehmerliste!H49*VLOOKUP(Teilnehmerliste!G49,FördersätzePPP,2,0),VLOOKUP(Teilnehmerliste!G49,FördersätzePPP,3,0)),Teilnehmerliste!H49*VLOOKUP(Teilnehmerliste!G49,FördersätzePPP,2,0))</f>
        <v>#N/A</v>
      </c>
      <c r="F13" s="123" t="e">
        <f>IF(Teilnehmerliste!I49="ja",E13+VLOOKUP(Teilnehmerliste!G49,FördersätzePPP,7,0),E13)</f>
        <v>#N/A</v>
      </c>
      <c r="G13" s="123" t="str">
        <f>IF(OR(Teilnehmerliste!C49="",Teilnehmerliste!D49="",Teilnehmerliste!E49="",Teilnehmerliste!F49="",Teilnehmerliste!G49="",Teilnehmerliste!H49="",Teilnehmerliste!I49=""),"",IF(Teilnehmerliste!I49="Ausschließlich",VLOOKUP(Teilnehmerliste!G49,FördersätzePPP,7,0),F13))</f>
        <v/>
      </c>
    </row>
    <row r="14" spans="2:7" ht="15" thickBot="1" x14ac:dyDescent="0.4">
      <c r="E14" s="123" t="e">
        <f>IF($B$6=1,IF(Teilnehmerliste!H50&lt;23,Teilnehmerliste!H50*VLOOKUP(Teilnehmerliste!G50,FördersätzePPP,2,0),VLOOKUP(Teilnehmerliste!G50,FördersätzePPP,3,0)),Teilnehmerliste!H50*VLOOKUP(Teilnehmerliste!G50,FördersätzePPP,2,0))</f>
        <v>#N/A</v>
      </c>
      <c r="F14" s="123" t="e">
        <f>IF(Teilnehmerliste!I50="ja",E14+VLOOKUP(Teilnehmerliste!G50,FördersätzePPP,7,0),E14)</f>
        <v>#N/A</v>
      </c>
      <c r="G14" s="123" t="str">
        <f>IF(OR(Teilnehmerliste!C50="",Teilnehmerliste!D50="",Teilnehmerliste!E50="",Teilnehmerliste!F50="",Teilnehmerliste!G50="",Teilnehmerliste!H50="",Teilnehmerliste!I50=""),"",IF(Teilnehmerliste!I50="Ausschließlich",VLOOKUP(Teilnehmerliste!G50,FördersätzePPP,7,0),F14))</f>
        <v/>
      </c>
    </row>
    <row r="15" spans="2:7" ht="15" thickBot="1" x14ac:dyDescent="0.4">
      <c r="E15" s="123" t="e">
        <f>IF($B$6=1,IF(Teilnehmerliste!H51&lt;23,Teilnehmerliste!H51*VLOOKUP(Teilnehmerliste!G51,FördersätzePPP,2,0),VLOOKUP(Teilnehmerliste!G51,FördersätzePPP,3,0)),Teilnehmerliste!H51*VLOOKUP(Teilnehmerliste!G51,FördersätzePPP,2,0))</f>
        <v>#N/A</v>
      </c>
      <c r="F15" s="123" t="e">
        <f>IF(Teilnehmerliste!I51="ja",E15+VLOOKUP(Teilnehmerliste!G51,FördersätzePPP,7,0),E15)</f>
        <v>#N/A</v>
      </c>
      <c r="G15" s="123" t="str">
        <f>IF(OR(Teilnehmerliste!C51="",Teilnehmerliste!D51="",Teilnehmerliste!E51="",Teilnehmerliste!F51="",Teilnehmerliste!G51="",Teilnehmerliste!H51="",Teilnehmerliste!I51=""),"",IF(Teilnehmerliste!I51="Ausschließlich",VLOOKUP(Teilnehmerliste!G51,FördersätzePPP,7,0),F15))</f>
        <v/>
      </c>
    </row>
    <row r="16" spans="2:7" ht="15" thickBot="1" x14ac:dyDescent="0.4">
      <c r="E16" s="124"/>
      <c r="F16" s="124"/>
      <c r="G16" s="124"/>
    </row>
    <row r="17" spans="3:7" ht="15" thickBot="1" x14ac:dyDescent="0.4">
      <c r="E17" s="125" t="e">
        <f>IF($B$6=1,IF(Teilnehmerliste!H54&lt;21,Teilnehmerliste!H54*VLOOKUP(Teilnehmerliste!G54,FördersätzePPP,4,0),IF(Teilnehmerliste!H54&gt;30,(Teilnehmerliste!H54-30)*VLOOKUP(Teilnehmerliste!G54,FördersätzePPP,6,0)+VLOOKUP(Teilnehmerliste!G54,FördersätzePPP,5,0),VLOOKUP(Teilnehmerliste!G54,FördersätzePPP,5,0))),IF(Teilnehmerliste!H54&lt;21,Teilnehmerliste!H54*VLOOKUP(Teilnehmerliste!G54,FördersätzePPP,3,0),IF(Teilnehmerliste!H54&gt;30,(Teilnehmerliste!H54-30)*VLOOKUP(Teilnehmerliste!G54,FördersätzePPP,5,0)+VLOOKUP(Teilnehmerliste!G54,FördersätzePPP,4,0),VLOOKUP(Teilnehmerliste!G54,FördersätzePPP,4,0))))</f>
        <v>#N/A</v>
      </c>
      <c r="F17" s="123" t="e">
        <f>IF(Teilnehmerliste!I54="ja",E17+VLOOKUP(Teilnehmerliste!G54,FördersätzePPP,8,0),E17)</f>
        <v>#N/A</v>
      </c>
      <c r="G17" s="123" t="str">
        <f>IF(OR(Teilnehmerliste!C54="",Teilnehmerliste!D54="",Teilnehmerliste!E54="",Teilnehmerliste!F54="",Teilnehmerliste!G54="",Teilnehmerliste!H54="",Teilnehmerliste!I54=""),"",IF(Teilnehmerliste!I54="Ausschließlich",VLOOKUP(Teilnehmerliste!G54,FördersätzePPP,8,0),F17))</f>
        <v/>
      </c>
    </row>
    <row r="18" spans="3:7" ht="19" thickBot="1" x14ac:dyDescent="0.5">
      <c r="C18" s="128" t="s">
        <v>142</v>
      </c>
      <c r="E18" s="125" t="e">
        <f>IF($B$6=1,IF(Teilnehmerliste!H55&lt;21,Teilnehmerliste!H55*VLOOKUP(Teilnehmerliste!G55,FördersätzePPP,4,0),IF(Teilnehmerliste!H55&gt;30,(Teilnehmerliste!H55-30)*VLOOKUP(Teilnehmerliste!G55,FördersätzePPP,6,0)+VLOOKUP(Teilnehmerliste!G55,FördersätzePPP,5,0),VLOOKUP(Teilnehmerliste!G55,FördersätzePPP,5,0))),IF(Teilnehmerliste!H55&lt;21,Teilnehmerliste!H55*VLOOKUP(Teilnehmerliste!G55,FördersätzePPP,3,0),IF(Teilnehmerliste!H55&gt;30,(Teilnehmerliste!H55-30)*VLOOKUP(Teilnehmerliste!G55,FördersätzePPP,5,0)+VLOOKUP(Teilnehmerliste!G55,FördersätzePPP,4,0),VLOOKUP(Teilnehmerliste!G55,FördersätzePPP,4,0))))</f>
        <v>#N/A</v>
      </c>
      <c r="F18" s="123" t="e">
        <f>IF(Teilnehmerliste!I55="ja",E18+VLOOKUP(Teilnehmerliste!G55,FördersätzePPP,8,0),E18)</f>
        <v>#N/A</v>
      </c>
      <c r="G18" s="123" t="str">
        <f>IF(OR(Teilnehmerliste!C55="",Teilnehmerliste!D55="",Teilnehmerliste!E55="",Teilnehmerliste!F55="",Teilnehmerliste!G55="",Teilnehmerliste!H55="",Teilnehmerliste!I55=""),"",IF(Teilnehmerliste!I55="Ausschließlich",VLOOKUP(Teilnehmerliste!G55,FördersätzePPP,8,0),F18))</f>
        <v/>
      </c>
    </row>
    <row r="19" spans="3:7" ht="15" thickBot="1" x14ac:dyDescent="0.4">
      <c r="E19" s="125" t="e">
        <f>IF($B$6=1,IF(Teilnehmerliste!H56&lt;21,Teilnehmerliste!H56*VLOOKUP(Teilnehmerliste!G56,FördersätzePPP,4,0),IF(Teilnehmerliste!H56&gt;30,(Teilnehmerliste!H56-30)*VLOOKUP(Teilnehmerliste!G56,FördersätzePPP,6,0)+VLOOKUP(Teilnehmerliste!G56,FördersätzePPP,5,0),VLOOKUP(Teilnehmerliste!G56,FördersätzePPP,5,0))),IF(Teilnehmerliste!H56&lt;21,Teilnehmerliste!H56*VLOOKUP(Teilnehmerliste!G56,FördersätzePPP,3,0),IF(Teilnehmerliste!H56&gt;30,(Teilnehmerliste!H56-30)*VLOOKUP(Teilnehmerliste!G56,FördersätzePPP,5,0)+VLOOKUP(Teilnehmerliste!G56,FördersätzePPP,4,0),VLOOKUP(Teilnehmerliste!G56,FördersätzePPP,4,0))))</f>
        <v>#N/A</v>
      </c>
      <c r="F19" s="123" t="e">
        <f>IF(Teilnehmerliste!I56="ja",E19+VLOOKUP(Teilnehmerliste!G56,FördersätzePPP,8,0),E19)</f>
        <v>#N/A</v>
      </c>
      <c r="G19" s="123" t="str">
        <f>IF(OR(Teilnehmerliste!C56="",Teilnehmerliste!D56="",Teilnehmerliste!E56="",Teilnehmerliste!F56="",Teilnehmerliste!G56="",Teilnehmerliste!H56="",Teilnehmerliste!I56=""),"",IF(Teilnehmerliste!I56="Ausschließlich",VLOOKUP(Teilnehmerliste!G56,FördersätzePPP,8,0),F19))</f>
        <v/>
      </c>
    </row>
    <row r="20" spans="3:7" ht="15" thickBot="1" x14ac:dyDescent="0.4">
      <c r="E20" s="125" t="e">
        <f>IF($B$6=1,IF(Teilnehmerliste!H57&lt;21,Teilnehmerliste!H57*VLOOKUP(Teilnehmerliste!G57,FördersätzePPP,4,0),IF(Teilnehmerliste!H57&gt;30,(Teilnehmerliste!H57-30)*VLOOKUP(Teilnehmerliste!G57,FördersätzePPP,6,0)+VLOOKUP(Teilnehmerliste!G57,FördersätzePPP,5,0),VLOOKUP(Teilnehmerliste!G57,FördersätzePPP,5,0))),IF(Teilnehmerliste!H57&lt;21,Teilnehmerliste!H57*VLOOKUP(Teilnehmerliste!G57,FördersätzePPP,3,0),IF(Teilnehmerliste!H57&gt;30,(Teilnehmerliste!H57-30)*VLOOKUP(Teilnehmerliste!G57,FördersätzePPP,5,0)+VLOOKUP(Teilnehmerliste!G57,FördersätzePPP,4,0),VLOOKUP(Teilnehmerliste!G57,FördersätzePPP,4,0))))</f>
        <v>#N/A</v>
      </c>
      <c r="F20" s="123" t="e">
        <f>IF(Teilnehmerliste!I57="ja",E20+VLOOKUP(Teilnehmerliste!G57,FördersätzePPP,8,0),E20)</f>
        <v>#N/A</v>
      </c>
      <c r="G20" s="123" t="str">
        <f>IF(OR(Teilnehmerliste!C57="",Teilnehmerliste!D57="",Teilnehmerliste!E57="",Teilnehmerliste!F57="",Teilnehmerliste!G57="",Teilnehmerliste!H57="",Teilnehmerliste!I57=""),"",IF(Teilnehmerliste!I57="Ausschließlich",VLOOKUP(Teilnehmerliste!G57,FördersätzePPP,8,0),F20))</f>
        <v/>
      </c>
    </row>
    <row r="21" spans="3:7" ht="15" thickBot="1" x14ac:dyDescent="0.4">
      <c r="E21" s="125" t="e">
        <f>IF($B$6=1,IF(Teilnehmerliste!H58&lt;21,Teilnehmerliste!H58*VLOOKUP(Teilnehmerliste!G58,FördersätzePPP,4,0),IF(Teilnehmerliste!H58&gt;30,(Teilnehmerliste!H58-30)*VLOOKUP(Teilnehmerliste!G58,FördersätzePPP,6,0)+VLOOKUP(Teilnehmerliste!G58,FördersätzePPP,5,0),VLOOKUP(Teilnehmerliste!G58,FördersätzePPP,5,0))),IF(Teilnehmerliste!H58&lt;21,Teilnehmerliste!H58*VLOOKUP(Teilnehmerliste!G58,FördersätzePPP,3,0),IF(Teilnehmerliste!H58&gt;30,(Teilnehmerliste!H58-30)*VLOOKUP(Teilnehmerliste!G58,FördersätzePPP,5,0)+VLOOKUP(Teilnehmerliste!G58,FördersätzePPP,4,0),VLOOKUP(Teilnehmerliste!G58,FördersätzePPP,4,0))))</f>
        <v>#N/A</v>
      </c>
      <c r="F21" s="123" t="e">
        <f>IF(Teilnehmerliste!I58="ja",E21+VLOOKUP(Teilnehmerliste!G58,FördersätzePPP,8,0),E21)</f>
        <v>#N/A</v>
      </c>
      <c r="G21" s="123" t="str">
        <f>IF(OR(Teilnehmerliste!C58="",Teilnehmerliste!D58="",Teilnehmerliste!E58="",Teilnehmerliste!F58="",Teilnehmerliste!G58="",Teilnehmerliste!H58="",Teilnehmerliste!I58=""),"",IF(Teilnehmerliste!I58="Ausschließlich",VLOOKUP(Teilnehmerliste!G58,FördersätzePPP,8,0),F21))</f>
        <v/>
      </c>
    </row>
    <row r="22" spans="3:7" ht="15" thickBot="1" x14ac:dyDescent="0.4">
      <c r="E22" s="125" t="e">
        <f>IF($B$6=1,IF(Teilnehmerliste!H59&lt;21,Teilnehmerliste!H59*VLOOKUP(Teilnehmerliste!G59,FördersätzePPP,4,0),IF(Teilnehmerliste!H59&gt;30,(Teilnehmerliste!H59-30)*VLOOKUP(Teilnehmerliste!G59,FördersätzePPP,6,0)+VLOOKUP(Teilnehmerliste!G59,FördersätzePPP,5,0),VLOOKUP(Teilnehmerliste!G59,FördersätzePPP,5,0))),IF(Teilnehmerliste!H59&lt;21,Teilnehmerliste!H59*VLOOKUP(Teilnehmerliste!G59,FördersätzePPP,3,0),IF(Teilnehmerliste!H59&gt;30,(Teilnehmerliste!H59-30)*VLOOKUP(Teilnehmerliste!G59,FördersätzePPP,5,0)+VLOOKUP(Teilnehmerliste!G59,FördersätzePPP,4,0),VLOOKUP(Teilnehmerliste!G59,FördersätzePPP,4,0))))</f>
        <v>#N/A</v>
      </c>
      <c r="F22" s="123" t="e">
        <f>IF(Teilnehmerliste!I59="ja",E22+VLOOKUP(Teilnehmerliste!G59,FördersätzePPP,8,0),E22)</f>
        <v>#N/A</v>
      </c>
      <c r="G22" s="123" t="str">
        <f>IF(OR(Teilnehmerliste!C59="",Teilnehmerliste!D59="",Teilnehmerliste!E59="",Teilnehmerliste!F59="",Teilnehmerliste!G59="",Teilnehmerliste!H59="",Teilnehmerliste!I59=""),"",IF(Teilnehmerliste!I59="Ausschließlich",VLOOKUP(Teilnehmerliste!G59,FördersätzePPP,8,0),F22))</f>
        <v/>
      </c>
    </row>
    <row r="23" spans="3:7" ht="15" thickBot="1" x14ac:dyDescent="0.4">
      <c r="E23" s="125" t="e">
        <f>IF($B$6=1,IF(Teilnehmerliste!H60&lt;21,Teilnehmerliste!H60*VLOOKUP(Teilnehmerliste!G60,FördersätzePPP,4,0),IF(Teilnehmerliste!H60&gt;30,(Teilnehmerliste!H60-30)*VLOOKUP(Teilnehmerliste!G60,FördersätzePPP,6,0)+VLOOKUP(Teilnehmerliste!G60,FördersätzePPP,5,0),VLOOKUP(Teilnehmerliste!G60,FördersätzePPP,5,0))),IF(Teilnehmerliste!H60&lt;21,Teilnehmerliste!H60*VLOOKUP(Teilnehmerliste!G60,FördersätzePPP,3,0),IF(Teilnehmerliste!H60&gt;30,(Teilnehmerliste!H60-30)*VLOOKUP(Teilnehmerliste!G60,FördersätzePPP,5,0)+VLOOKUP(Teilnehmerliste!G60,FördersätzePPP,4,0),VLOOKUP(Teilnehmerliste!G60,FördersätzePPP,4,0))))</f>
        <v>#N/A</v>
      </c>
      <c r="F23" s="123" t="e">
        <f>IF(Teilnehmerliste!I60="ja",E23+VLOOKUP(Teilnehmerliste!G60,FördersätzePPP,8,0),E23)</f>
        <v>#N/A</v>
      </c>
      <c r="G23" s="123" t="str">
        <f>IF(OR(Teilnehmerliste!C60="",Teilnehmerliste!D60="",Teilnehmerliste!E60="",Teilnehmerliste!F60="",Teilnehmerliste!G60="",Teilnehmerliste!H60="",Teilnehmerliste!I60=""),"",IF(Teilnehmerliste!I60="Ausschließlich",VLOOKUP(Teilnehmerliste!G60,FördersätzePPP,8,0),F23))</f>
        <v/>
      </c>
    </row>
    <row r="24" spans="3:7" ht="15" thickBot="1" x14ac:dyDescent="0.4">
      <c r="E24" s="125" t="e">
        <f>IF($B$6=1,IF(Teilnehmerliste!H61&lt;21,Teilnehmerliste!H61*VLOOKUP(Teilnehmerliste!G61,FördersätzePPP,4,0),IF(Teilnehmerliste!H61&gt;30,(Teilnehmerliste!H61-30)*VLOOKUP(Teilnehmerliste!G61,FördersätzePPP,6,0)+VLOOKUP(Teilnehmerliste!G61,FördersätzePPP,5,0),VLOOKUP(Teilnehmerliste!G61,FördersätzePPP,5,0))),IF(Teilnehmerliste!H61&lt;21,Teilnehmerliste!H61*VLOOKUP(Teilnehmerliste!G61,FördersätzePPP,3,0),IF(Teilnehmerliste!H61&gt;30,(Teilnehmerliste!H61-30)*VLOOKUP(Teilnehmerliste!G61,FördersätzePPP,5,0)+VLOOKUP(Teilnehmerliste!G61,FördersätzePPP,4,0),VLOOKUP(Teilnehmerliste!G61,FördersätzePPP,4,0))))</f>
        <v>#N/A</v>
      </c>
      <c r="F24" s="123" t="e">
        <f>IF(Teilnehmerliste!I61="ja",E24+VLOOKUP(Teilnehmerliste!G61,FördersätzePPP,8,0),E24)</f>
        <v>#N/A</v>
      </c>
      <c r="G24" s="123" t="str">
        <f>IF(OR(Teilnehmerliste!C61="",Teilnehmerliste!D61="",Teilnehmerliste!E61="",Teilnehmerliste!F61="",Teilnehmerliste!G61="",Teilnehmerliste!H61="",Teilnehmerliste!I61=""),"",IF(Teilnehmerliste!I61="Ausschließlich",VLOOKUP(Teilnehmerliste!G61,FördersätzePPP,8,0),F24))</f>
        <v/>
      </c>
    </row>
    <row r="25" spans="3:7" ht="15" thickBot="1" x14ac:dyDescent="0.4">
      <c r="E25" s="125" t="e">
        <f>IF($B$6=1,IF(Teilnehmerliste!H62&lt;21,Teilnehmerliste!H62*VLOOKUP(Teilnehmerliste!G62,FördersätzePPP,4,0),IF(Teilnehmerliste!H62&gt;30,(Teilnehmerliste!H62-30)*VLOOKUP(Teilnehmerliste!G62,FördersätzePPP,6,0)+VLOOKUP(Teilnehmerliste!G62,FördersätzePPP,5,0),VLOOKUP(Teilnehmerliste!G62,FördersätzePPP,5,0))),IF(Teilnehmerliste!H62&lt;21,Teilnehmerliste!H62*VLOOKUP(Teilnehmerliste!G62,FördersätzePPP,3,0),IF(Teilnehmerliste!H62&gt;30,(Teilnehmerliste!H62-30)*VLOOKUP(Teilnehmerliste!G62,FördersätzePPP,5,0)+VLOOKUP(Teilnehmerliste!G62,FördersätzePPP,4,0),VLOOKUP(Teilnehmerliste!G62,FördersätzePPP,4,0))))</f>
        <v>#N/A</v>
      </c>
      <c r="F25" s="123" t="e">
        <f>IF(Teilnehmerliste!I62="ja",E25+VLOOKUP(Teilnehmerliste!G62,FördersätzePPP,8,0),E25)</f>
        <v>#N/A</v>
      </c>
      <c r="G25" s="123" t="str">
        <f>IF(OR(Teilnehmerliste!C62="",Teilnehmerliste!D62="",Teilnehmerliste!E62="",Teilnehmerliste!F62="",Teilnehmerliste!G62="",Teilnehmerliste!H62="",Teilnehmerliste!I62=""),"",IF(Teilnehmerliste!I62="Ausschließlich",VLOOKUP(Teilnehmerliste!G62,FördersätzePPP,8,0),F25))</f>
        <v/>
      </c>
    </row>
    <row r="26" spans="3:7" ht="15" thickBot="1" x14ac:dyDescent="0.4">
      <c r="E26" s="125" t="e">
        <f>IF($B$6=1,IF(Teilnehmerliste!H63&lt;21,Teilnehmerliste!H63*VLOOKUP(Teilnehmerliste!G63,FördersätzePPP,4,0),IF(Teilnehmerliste!H63&gt;30,(Teilnehmerliste!H63-30)*VLOOKUP(Teilnehmerliste!G63,FördersätzePPP,6,0)+VLOOKUP(Teilnehmerliste!G63,FördersätzePPP,5,0),VLOOKUP(Teilnehmerliste!G63,FördersätzePPP,5,0))),IF(Teilnehmerliste!H63&lt;21,Teilnehmerliste!H63*VLOOKUP(Teilnehmerliste!G63,FördersätzePPP,3,0),IF(Teilnehmerliste!H63&gt;30,(Teilnehmerliste!H63-30)*VLOOKUP(Teilnehmerliste!G63,FördersätzePPP,5,0)+VLOOKUP(Teilnehmerliste!G63,FördersätzePPP,4,0),VLOOKUP(Teilnehmerliste!G63,FördersätzePPP,4,0))))</f>
        <v>#N/A</v>
      </c>
      <c r="F26" s="123" t="e">
        <f>IF(Teilnehmerliste!I63="ja",E26+VLOOKUP(Teilnehmerliste!G63,FördersätzePPP,8,0),E26)</f>
        <v>#N/A</v>
      </c>
      <c r="G26" s="123" t="str">
        <f>IF(OR(Teilnehmerliste!C63="",Teilnehmerliste!D63="",Teilnehmerliste!E63="",Teilnehmerliste!F63="",Teilnehmerliste!G63="",Teilnehmerliste!H63="",Teilnehmerliste!I63=""),"",IF(Teilnehmerliste!I63="Ausschließlich",VLOOKUP(Teilnehmerliste!G63,FördersätzePPP,8,0),F26))</f>
        <v/>
      </c>
    </row>
  </sheetData>
  <sheetProtection algorithmName="SHA-512" hashValue="k2eqxFvu17S6IvDst4crJqUIUvanHkqDZbOwtGgR8OoyHPWowi8tHgYJBrtOktccgxwNc2HC4jZ/YXx0JhExuA==" saltValue="TkzENHqH6FH1rx5e8mFNmA=="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B3:G52"/>
  <sheetViews>
    <sheetView workbookViewId="0"/>
  </sheetViews>
  <sheetFormatPr baseColWidth="10" defaultRowHeight="14.5" x14ac:dyDescent="0.35"/>
  <cols>
    <col min="2" max="2" width="21" bestFit="1" customWidth="1"/>
    <col min="4" max="4" width="22.81640625" bestFit="1" customWidth="1"/>
    <col min="5" max="5" width="3" bestFit="1" customWidth="1"/>
    <col min="7" max="7" width="13.26953125" bestFit="1" customWidth="1"/>
  </cols>
  <sheetData>
    <row r="3" spans="2:7" x14ac:dyDescent="0.35">
      <c r="B3" t="s">
        <v>45</v>
      </c>
      <c r="D3" s="32" t="s">
        <v>5</v>
      </c>
      <c r="E3" s="15">
        <v>1</v>
      </c>
      <c r="F3" s="15"/>
      <c r="G3" s="15" t="s">
        <v>4</v>
      </c>
    </row>
    <row r="4" spans="2:7" x14ac:dyDescent="0.35">
      <c r="B4" t="s">
        <v>118</v>
      </c>
      <c r="D4" s="32" t="s">
        <v>3</v>
      </c>
      <c r="E4" s="15">
        <v>2</v>
      </c>
      <c r="F4" s="15"/>
      <c r="G4" s="15" t="s">
        <v>2</v>
      </c>
    </row>
    <row r="5" spans="2:7" x14ac:dyDescent="0.35">
      <c r="B5" t="s">
        <v>97</v>
      </c>
      <c r="D5" s="32"/>
      <c r="E5" s="15">
        <v>3</v>
      </c>
      <c r="F5" s="15"/>
      <c r="G5" s="15" t="s">
        <v>1</v>
      </c>
    </row>
    <row r="6" spans="2:7" x14ac:dyDescent="0.35">
      <c r="B6" t="s">
        <v>49</v>
      </c>
      <c r="D6" s="32" t="s">
        <v>0</v>
      </c>
      <c r="E6" s="15">
        <v>4</v>
      </c>
      <c r="F6" s="15"/>
      <c r="G6" s="15"/>
    </row>
    <row r="7" spans="2:7" x14ac:dyDescent="0.35">
      <c r="B7" t="s">
        <v>119</v>
      </c>
      <c r="D7" s="32" t="s">
        <v>152</v>
      </c>
      <c r="E7" s="15">
        <v>5</v>
      </c>
      <c r="F7" s="15"/>
      <c r="G7" s="15"/>
    </row>
    <row r="8" spans="2:7" x14ac:dyDescent="0.35">
      <c r="B8" t="s">
        <v>120</v>
      </c>
      <c r="D8" s="32"/>
      <c r="E8" s="15">
        <v>6</v>
      </c>
      <c r="F8" s="15"/>
      <c r="G8" s="15"/>
    </row>
    <row r="9" spans="2:7" x14ac:dyDescent="0.35">
      <c r="B9" t="s">
        <v>98</v>
      </c>
      <c r="D9" s="32"/>
      <c r="E9" s="15">
        <v>7</v>
      </c>
      <c r="F9" s="15"/>
      <c r="G9" s="15"/>
    </row>
    <row r="10" spans="2:7" x14ac:dyDescent="0.35">
      <c r="B10" t="s">
        <v>53</v>
      </c>
      <c r="D10" s="33"/>
      <c r="E10" s="15">
        <v>8</v>
      </c>
      <c r="F10" s="15"/>
      <c r="G10" s="15"/>
    </row>
    <row r="11" spans="2:7" x14ac:dyDescent="0.35">
      <c r="B11" t="s">
        <v>174</v>
      </c>
      <c r="D11" s="33"/>
      <c r="E11" s="15">
        <v>9</v>
      </c>
      <c r="F11" s="15"/>
      <c r="G11" s="15"/>
    </row>
    <row r="12" spans="2:7" x14ac:dyDescent="0.35">
      <c r="B12" t="s">
        <v>171</v>
      </c>
      <c r="D12" s="33"/>
      <c r="E12" s="15">
        <v>10</v>
      </c>
      <c r="F12" s="15"/>
      <c r="G12" s="15"/>
    </row>
    <row r="13" spans="2:7" x14ac:dyDescent="0.35">
      <c r="B13" t="s">
        <v>172</v>
      </c>
      <c r="D13" s="33"/>
      <c r="E13" s="15">
        <v>11</v>
      </c>
      <c r="F13" s="15"/>
      <c r="G13" s="15"/>
    </row>
    <row r="14" spans="2:7" x14ac:dyDescent="0.35">
      <c r="B14" t="s">
        <v>59</v>
      </c>
      <c r="D14" s="33"/>
      <c r="E14" s="15">
        <v>12</v>
      </c>
      <c r="F14" s="15"/>
      <c r="G14" s="15"/>
    </row>
    <row r="15" spans="2:7" x14ac:dyDescent="0.35">
      <c r="B15" t="s">
        <v>121</v>
      </c>
      <c r="D15" s="33"/>
      <c r="E15" s="15">
        <v>13</v>
      </c>
      <c r="F15" s="15"/>
      <c r="G15" s="15"/>
    </row>
    <row r="16" spans="2:7" x14ac:dyDescent="0.35">
      <c r="B16" t="s">
        <v>60</v>
      </c>
      <c r="D16" s="33"/>
      <c r="E16" s="15">
        <v>14</v>
      </c>
      <c r="F16" s="15"/>
      <c r="G16" s="15"/>
    </row>
    <row r="17" spans="2:7" x14ac:dyDescent="0.35">
      <c r="B17" t="s">
        <v>63</v>
      </c>
      <c r="D17" s="33"/>
      <c r="E17" s="15">
        <v>15</v>
      </c>
      <c r="F17" s="15"/>
      <c r="G17" s="15"/>
    </row>
    <row r="18" spans="2:7" x14ac:dyDescent="0.35">
      <c r="B18" t="s">
        <v>65</v>
      </c>
      <c r="D18" s="33"/>
      <c r="E18" s="15">
        <v>16</v>
      </c>
      <c r="F18" s="15"/>
      <c r="G18" s="31"/>
    </row>
    <row r="19" spans="2:7" x14ac:dyDescent="0.35">
      <c r="B19" t="s">
        <v>72</v>
      </c>
      <c r="D19" s="33"/>
      <c r="E19" s="15">
        <v>17</v>
      </c>
      <c r="F19" s="15"/>
      <c r="G19" s="31"/>
    </row>
    <row r="20" spans="2:7" x14ac:dyDescent="0.35">
      <c r="B20" t="s">
        <v>122</v>
      </c>
      <c r="D20" s="33"/>
      <c r="E20" s="15">
        <v>18</v>
      </c>
      <c r="F20" s="15"/>
      <c r="G20" s="31"/>
    </row>
    <row r="21" spans="2:7" x14ac:dyDescent="0.35">
      <c r="B21" t="s">
        <v>73</v>
      </c>
      <c r="D21" s="33"/>
      <c r="E21" s="15">
        <v>19</v>
      </c>
      <c r="F21" s="15"/>
      <c r="G21" s="31"/>
    </row>
    <row r="22" spans="2:7" x14ac:dyDescent="0.35">
      <c r="B22" t="s">
        <v>74</v>
      </c>
      <c r="D22" s="33"/>
      <c r="E22" s="15">
        <v>20</v>
      </c>
      <c r="F22" s="15"/>
      <c r="G22" s="31"/>
    </row>
    <row r="23" spans="2:7" x14ac:dyDescent="0.35">
      <c r="B23" t="s">
        <v>75</v>
      </c>
      <c r="D23" s="33"/>
      <c r="E23" s="15">
        <v>21</v>
      </c>
      <c r="F23" s="15"/>
      <c r="G23" s="31"/>
    </row>
    <row r="24" spans="2:7" x14ac:dyDescent="0.35">
      <c r="B24" t="s">
        <v>123</v>
      </c>
      <c r="D24" s="33"/>
      <c r="E24" s="15">
        <v>22</v>
      </c>
      <c r="F24" s="15"/>
      <c r="G24" s="31"/>
    </row>
    <row r="25" spans="2:7" x14ac:dyDescent="0.35">
      <c r="B25" t="s">
        <v>76</v>
      </c>
      <c r="D25" s="33"/>
      <c r="E25" s="15">
        <v>23</v>
      </c>
      <c r="F25" s="15"/>
      <c r="G25" s="31"/>
    </row>
    <row r="26" spans="2:7" x14ac:dyDescent="0.35">
      <c r="B26" t="s">
        <v>124</v>
      </c>
      <c r="D26" s="33"/>
      <c r="E26" s="15">
        <v>24</v>
      </c>
      <c r="F26" s="15"/>
      <c r="G26" s="31"/>
    </row>
    <row r="27" spans="2:7" x14ac:dyDescent="0.35">
      <c r="B27" t="s">
        <v>144</v>
      </c>
      <c r="D27" s="33"/>
      <c r="E27" s="15">
        <v>25</v>
      </c>
      <c r="F27" s="15"/>
      <c r="G27" s="31"/>
    </row>
    <row r="28" spans="2:7" x14ac:dyDescent="0.35">
      <c r="B28" t="s">
        <v>77</v>
      </c>
      <c r="D28" s="33"/>
      <c r="E28" s="15">
        <v>26</v>
      </c>
      <c r="F28" s="15"/>
      <c r="G28" s="31"/>
    </row>
    <row r="29" spans="2:7" x14ac:dyDescent="0.35">
      <c r="B29" t="s">
        <v>99</v>
      </c>
      <c r="D29" s="33"/>
      <c r="E29" s="15">
        <v>27</v>
      </c>
      <c r="F29" s="15"/>
      <c r="G29" s="31"/>
    </row>
    <row r="30" spans="2:7" x14ac:dyDescent="0.35">
      <c r="B30" t="s">
        <v>83</v>
      </c>
      <c r="D30" s="33"/>
      <c r="E30" s="15">
        <v>28</v>
      </c>
      <c r="F30" s="15"/>
      <c r="G30" s="31"/>
    </row>
    <row r="31" spans="2:7" x14ac:dyDescent="0.35">
      <c r="B31" t="s">
        <v>125</v>
      </c>
      <c r="D31" s="33"/>
      <c r="E31" s="15">
        <v>29</v>
      </c>
      <c r="F31" s="15"/>
      <c r="G31" s="31"/>
    </row>
    <row r="32" spans="2:7" x14ac:dyDescent="0.35">
      <c r="B32" t="s">
        <v>145</v>
      </c>
      <c r="D32" s="33"/>
      <c r="E32" s="15">
        <v>30</v>
      </c>
      <c r="F32" s="15"/>
      <c r="G32" s="31"/>
    </row>
    <row r="33" spans="2:7" x14ac:dyDescent="0.35">
      <c r="B33" t="s">
        <v>126</v>
      </c>
      <c r="D33" s="33"/>
      <c r="E33" s="15">
        <v>31</v>
      </c>
      <c r="F33" s="15"/>
      <c r="G33" s="31"/>
    </row>
    <row r="34" spans="2:7" x14ac:dyDescent="0.35">
      <c r="B34" t="s">
        <v>84</v>
      </c>
      <c r="D34" s="33"/>
      <c r="E34" s="15">
        <v>32</v>
      </c>
      <c r="F34" s="15"/>
      <c r="G34" s="31"/>
    </row>
    <row r="35" spans="2:7" x14ac:dyDescent="0.35">
      <c r="D35" s="15"/>
      <c r="E35" s="15">
        <v>33</v>
      </c>
      <c r="F35" s="15"/>
      <c r="G35" s="31"/>
    </row>
    <row r="36" spans="2:7" x14ac:dyDescent="0.35">
      <c r="D36" s="15"/>
      <c r="E36" s="15">
        <v>34</v>
      </c>
      <c r="F36" s="15"/>
      <c r="G36" s="31"/>
    </row>
    <row r="37" spans="2:7" x14ac:dyDescent="0.35">
      <c r="D37" s="15"/>
      <c r="E37" s="15">
        <v>35</v>
      </c>
      <c r="F37" s="15"/>
      <c r="G37" s="31"/>
    </row>
    <row r="38" spans="2:7" x14ac:dyDescent="0.35">
      <c r="D38" s="15"/>
      <c r="E38" s="15">
        <v>36</v>
      </c>
      <c r="F38" s="15"/>
      <c r="G38" s="31"/>
    </row>
    <row r="39" spans="2:7" x14ac:dyDescent="0.35">
      <c r="D39" s="15"/>
      <c r="E39" s="15">
        <v>37</v>
      </c>
      <c r="F39" s="15"/>
      <c r="G39" s="31"/>
    </row>
    <row r="40" spans="2:7" x14ac:dyDescent="0.35">
      <c r="D40" s="15"/>
      <c r="E40" s="15">
        <v>38</v>
      </c>
      <c r="F40" s="15"/>
      <c r="G40" s="31"/>
    </row>
    <row r="41" spans="2:7" x14ac:dyDescent="0.35">
      <c r="D41" s="15"/>
      <c r="E41" s="15">
        <v>39</v>
      </c>
      <c r="F41" s="15"/>
      <c r="G41" s="31"/>
    </row>
    <row r="42" spans="2:7" x14ac:dyDescent="0.35">
      <c r="D42" s="15"/>
      <c r="E42" s="15">
        <v>40</v>
      </c>
      <c r="F42" s="15"/>
      <c r="G42" s="31"/>
    </row>
    <row r="43" spans="2:7" x14ac:dyDescent="0.35">
      <c r="D43" s="15"/>
      <c r="E43" s="15">
        <v>41</v>
      </c>
      <c r="F43" s="15"/>
      <c r="G43" s="31"/>
    </row>
    <row r="44" spans="2:7" x14ac:dyDescent="0.35">
      <c r="D44" s="31"/>
      <c r="E44" s="15">
        <v>42</v>
      </c>
      <c r="F44" s="31"/>
      <c r="G44" s="31"/>
    </row>
    <row r="45" spans="2:7" x14ac:dyDescent="0.35">
      <c r="D45" s="31"/>
      <c r="E45" s="15">
        <v>43</v>
      </c>
      <c r="F45" s="31"/>
      <c r="G45" s="31"/>
    </row>
    <row r="46" spans="2:7" x14ac:dyDescent="0.35">
      <c r="D46" s="31"/>
      <c r="E46" s="15">
        <v>44</v>
      </c>
      <c r="F46" s="31"/>
      <c r="G46" s="31"/>
    </row>
    <row r="47" spans="2:7" x14ac:dyDescent="0.35">
      <c r="D47" s="31"/>
      <c r="E47" s="15">
        <v>45</v>
      </c>
      <c r="F47" s="31"/>
      <c r="G47" s="31"/>
    </row>
    <row r="48" spans="2:7" x14ac:dyDescent="0.35">
      <c r="D48" s="31"/>
      <c r="E48" s="15">
        <v>46</v>
      </c>
      <c r="F48" s="31"/>
      <c r="G48" s="31"/>
    </row>
    <row r="49" spans="4:7" x14ac:dyDescent="0.35">
      <c r="D49" s="31"/>
      <c r="E49" s="15">
        <v>47</v>
      </c>
      <c r="F49" s="31"/>
      <c r="G49" s="31"/>
    </row>
    <row r="50" spans="4:7" x14ac:dyDescent="0.35">
      <c r="D50" s="31"/>
      <c r="E50" s="15">
        <v>48</v>
      </c>
      <c r="F50" s="31"/>
      <c r="G50" s="31"/>
    </row>
    <row r="51" spans="4:7" x14ac:dyDescent="0.35">
      <c r="D51" s="31"/>
      <c r="E51" s="15">
        <v>49</v>
      </c>
      <c r="F51" s="31"/>
      <c r="G51" s="31"/>
    </row>
    <row r="52" spans="4:7" x14ac:dyDescent="0.35">
      <c r="D52" s="31"/>
      <c r="E52" s="15">
        <v>50</v>
      </c>
      <c r="F52" s="31"/>
      <c r="G52" s="31"/>
    </row>
  </sheetData>
  <sheetProtection algorithmName="SHA-512" hashValue="uqwup0eRhw3PwyflRnX2ZXvklG7R974EMhqDev05rjFawXhC34/quSW9klnxsuf8O+Ac29ytQGcbRswySHgtug==" saltValue="O8Pe/ASISeYb5syTaD3OM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35</vt:i4>
      </vt:variant>
    </vt:vector>
  </HeadingPairs>
  <TitlesOfParts>
    <vt:vector size="39" baseType="lpstr">
      <vt:lpstr>Teilnehmerliste</vt:lpstr>
      <vt:lpstr>Fördersätze</vt:lpstr>
      <vt:lpstr>Formeln &amp; Funktionen</vt:lpstr>
      <vt:lpstr>Drop Down Menü</vt:lpstr>
      <vt:lpstr>Ägypten</vt:lpstr>
      <vt:lpstr>Argentinien</vt:lpstr>
      <vt:lpstr>Australien</vt:lpstr>
      <vt:lpstr>Brasilien</vt:lpstr>
      <vt:lpstr>Bulgarien</vt:lpstr>
      <vt:lpstr>Chile</vt:lpstr>
      <vt:lpstr>China</vt:lpstr>
      <vt:lpstr>Teilnehmerliste!Druckbereich</vt:lpstr>
      <vt:lpstr>Finnland</vt:lpstr>
      <vt:lpstr>FördersätzePPP</vt:lpstr>
      <vt:lpstr>Frankreich</vt:lpstr>
      <vt:lpstr>Griechenland_Ausl.Gruppe</vt:lpstr>
      <vt:lpstr>Griechenland_DeutscheGruppe</vt:lpstr>
      <vt:lpstr>HongKong</vt:lpstr>
      <vt:lpstr>Indien</vt:lpstr>
      <vt:lpstr>Italien</vt:lpstr>
      <vt:lpstr>Japan</vt:lpstr>
      <vt:lpstr>Kanada</vt:lpstr>
      <vt:lpstr>Kolumbien</vt:lpstr>
      <vt:lpstr>Kroatien</vt:lpstr>
      <vt:lpstr>Mexiko</vt:lpstr>
      <vt:lpstr>Norwegen</vt:lpstr>
      <vt:lpstr>Peru</vt:lpstr>
      <vt:lpstr>Polen</vt:lpstr>
      <vt:lpstr>Portugal</vt:lpstr>
      <vt:lpstr>PPPKreuzfinanzierung</vt:lpstr>
      <vt:lpstr>Serbien</vt:lpstr>
      <vt:lpstr>Slowakische_Republik</vt:lpstr>
      <vt:lpstr>Slowenien</vt:lpstr>
      <vt:lpstr>Spanien</vt:lpstr>
      <vt:lpstr>Taiwan</vt:lpstr>
      <vt:lpstr>Thailand</vt:lpstr>
      <vt:lpstr>Tschechische_Republik</vt:lpstr>
      <vt:lpstr>Ungarn</vt:lpstr>
      <vt:lpstr>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jomaa@daad.de</dc:creator>
  <cp:lastModifiedBy>Imke Schuster</cp:lastModifiedBy>
  <cp:lastPrinted>2020-12-01T10:23:42Z</cp:lastPrinted>
  <dcterms:created xsi:type="dcterms:W3CDTF">2015-06-05T18:19:34Z</dcterms:created>
  <dcterms:modified xsi:type="dcterms:W3CDTF">2020-12-01T11:13:18Z</dcterms:modified>
</cp:coreProperties>
</file>